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8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heatherkey/Desktop/_content_project-pipeline-template/"/>
    </mc:Choice>
  </mc:AlternateContent>
  <xr:revisionPtr revIDLastSave="0" documentId="13_ncr:1_{1655AFC7-4870-6942-9295-C54996E3FC3C}" xr6:coauthVersionLast="47" xr6:coauthVersionMax="47" xr10:uidLastSave="{00000000-0000-0000-0000-000000000000}"/>
  <bookViews>
    <workbookView xWindow="40220" yWindow="0" windowWidth="36220" windowHeight="21180" tabRatio="500" xr2:uid="{00000000-000D-0000-FFFF-FFFF00000000}"/>
  </bookViews>
  <sheets>
    <sheet name="Seguimiento del progreso de pro" sheetId="1" r:id="rId1"/>
    <sheet name="EN BLANCO - Seguimiento del pro" sheetId="9" r:id="rId2"/>
    <sheet name="- Renuncia -" sheetId="8" r:id="rId3"/>
  </sheets>
  <externalReferences>
    <externalReference r:id="rId4"/>
    <externalReference r:id="rId5"/>
    <externalReference r:id="rId6"/>
  </externalReferences>
  <definedNames>
    <definedName name="end_time">'[1]Distributed Team Meeting Plan'!$E$6</definedName>
    <definedName name="LEADS_table">[2]!CRM_Leads_table[#Data]</definedName>
    <definedName name="_xlnm.Print_Area" localSheetId="1">'EN BLANCO - Seguimiento del pro'!$B$2:$O$30</definedName>
    <definedName name="_xlnm.Print_Area" localSheetId="0">'Seguimiento del progreso de pro'!$B$2:$O$30</definedName>
    <definedName name="start_time">'[1]Distributed Team Meeting Plan'!$D$6</definedName>
    <definedName name="Type" localSheetId="2">'[3]Maintenance Work Order'!#REF!</definedName>
    <definedName name="Type">'[3]Maintenance Work Order'!#REF!</definedName>
    <definedName name="valHighlight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29" i="1" l="1"/>
  <c r="J3" i="1" s="1"/>
  <c r="E29" i="9"/>
  <c r="M26" i="9"/>
  <c r="M25" i="9"/>
  <c r="M24" i="9"/>
  <c r="I29" i="9"/>
  <c r="I28" i="9"/>
  <c r="I27" i="9"/>
  <c r="I27" i="1"/>
  <c r="I28" i="1"/>
  <c r="E28" i="9"/>
  <c r="E27" i="9"/>
  <c r="E30" i="9" s="1"/>
  <c r="I26" i="9"/>
  <c r="E26" i="9"/>
  <c r="I25" i="9"/>
  <c r="E25" i="9"/>
  <c r="I24" i="9"/>
  <c r="E24" i="9"/>
  <c r="K20" i="9"/>
  <c r="K19" i="9"/>
  <c r="K18" i="9"/>
  <c r="K17" i="9"/>
  <c r="K16" i="9"/>
  <c r="K15" i="9"/>
  <c r="K14" i="9"/>
  <c r="K13" i="9"/>
  <c r="K12" i="9"/>
  <c r="K11" i="9"/>
  <c r="K10" i="9"/>
  <c r="K3" i="9" s="1"/>
  <c r="K10" i="1"/>
  <c r="K3" i="1" s="1"/>
  <c r="K11" i="1"/>
  <c r="K12" i="1"/>
  <c r="K13" i="1"/>
  <c r="K14" i="1"/>
  <c r="K15" i="1"/>
  <c r="K16" i="1"/>
  <c r="K17" i="1"/>
  <c r="K18" i="1"/>
  <c r="K19" i="1"/>
  <c r="K20" i="1"/>
  <c r="M24" i="1"/>
  <c r="E29" i="1"/>
  <c r="F29" i="1" s="1"/>
  <c r="H3" i="1"/>
  <c r="E28" i="1"/>
  <c r="F28" i="1" s="1"/>
  <c r="E27" i="1"/>
  <c r="E26" i="1"/>
  <c r="E24" i="1"/>
  <c r="F24" i="1" s="1"/>
  <c r="E25" i="1"/>
  <c r="M26" i="1"/>
  <c r="M25" i="1"/>
  <c r="J3" i="9"/>
  <c r="H3" i="9"/>
  <c r="E30" i="1"/>
  <c r="F25" i="1" s="1"/>
  <c r="I26" i="1"/>
  <c r="I25" i="1"/>
  <c r="I24" i="1"/>
  <c r="F27" i="1"/>
  <c r="J26" i="9" l="1"/>
  <c r="N24" i="9"/>
  <c r="F25" i="9"/>
  <c r="F24" i="9"/>
  <c r="F27" i="9"/>
  <c r="F26" i="9"/>
  <c r="F28" i="9"/>
  <c r="F29" i="9"/>
  <c r="I30" i="1"/>
  <c r="M27" i="1"/>
  <c r="I30" i="9"/>
  <c r="F26" i="1"/>
  <c r="F30" i="1" s="1"/>
  <c r="I3" i="1" s="1"/>
  <c r="M27" i="9"/>
  <c r="N26" i="9" s="1"/>
  <c r="N26" i="1" l="1"/>
  <c r="N24" i="1"/>
  <c r="J29" i="1"/>
  <c r="J25" i="1"/>
  <c r="J26" i="1"/>
  <c r="J28" i="1"/>
  <c r="J27" i="1"/>
  <c r="F30" i="9"/>
  <c r="I3" i="9" s="1"/>
  <c r="N25" i="1"/>
  <c r="N25" i="9"/>
  <c r="N27" i="9" s="1"/>
  <c r="J28" i="9"/>
  <c r="J27" i="9"/>
  <c r="J25" i="9"/>
  <c r="J30" i="9" s="1"/>
  <c r="J24" i="9"/>
  <c r="J29" i="9"/>
  <c r="J24" i="1"/>
  <c r="J30" i="1" l="1"/>
  <c r="N27" i="1"/>
</calcChain>
</file>

<file path=xl/sharedStrings.xml><?xml version="1.0" encoding="utf-8"?>
<sst xmlns="http://schemas.openxmlformats.org/spreadsheetml/2006/main" count="194" uniqueCount="67">
  <si>
    <t>00/00/00</t>
  </si>
  <si>
    <t>%</t>
  </si>
  <si>
    <t>TOTAL</t>
  </si>
  <si>
    <t>beta</t>
  </si>
  <si>
    <t>gamma</t>
  </si>
  <si>
    <t>delta</t>
  </si>
  <si>
    <t>epsilon</t>
  </si>
  <si>
    <t>zêta</t>
  </si>
  <si>
    <t>êta</t>
  </si>
  <si>
    <t>thêta</t>
  </si>
  <si>
    <t>iota</t>
  </si>
  <si>
    <t>kappa</t>
  </si>
  <si>
    <t>lambda</t>
  </si>
  <si>
    <t xml:space="preserve">Todos los artículos, las plantillas o la información que proporcione Smartsheet en el sitio web son solo de referencia. Mientras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cualquier confianza que usted deposite en dicha información es estrictamente bajo su propio riesgo. </t>
  </si>
  <si>
    <t>PLANTILLA DE SEGUIMIENTO DEL PROGRESO DE PROYECTOS</t>
  </si>
  <si>
    <t>NOMBRE DE CAMPAÑA</t>
  </si>
  <si>
    <t>FECHA</t>
  </si>
  <si>
    <t>ESTADO</t>
  </si>
  <si>
    <t>CANTIDAD COMPLETADO</t>
  </si>
  <si>
    <t>PORCENTAJE COMPLETO</t>
  </si>
  <si>
    <t>CANTIDAD EN RIESGO</t>
  </si>
  <si>
    <t>DÍAS PROMEDIO PARA COMPLETAR</t>
  </si>
  <si>
    <t>EN CURSO</t>
  </si>
  <si>
    <t>DATOS DEL PANEL</t>
  </si>
  <si>
    <t>PROYECTOS</t>
  </si>
  <si>
    <t>IDENTIFICACIÓN DEL PROYECTO</t>
  </si>
  <si>
    <t>NOMBRE</t>
  </si>
  <si>
    <t>FECHA DE 
INICIO</t>
  </si>
  <si>
    <t>FECHA DE FINALIZACIÓN DE LA
INVESTIGACIÓN</t>
  </si>
  <si>
    <t>FECHA DE FINALIZACIÓN DE LA 
APROBACIÓN</t>
  </si>
  <si>
    <t>FECHA DE FINALIZACIÓN DEL 
DESARROLLO</t>
  </si>
  <si>
    <t>FECHA DE FINALIZACIÓN DE LA 
PRUEBA</t>
  </si>
  <si>
    <t>FECHA DE FINALIZACIÓN DE LA 
EJECUCIÓN</t>
  </si>
  <si>
    <t>FECHA DE FINALIZACIÓN DEL LANZAMIENTO</t>
  </si>
  <si>
    <r>
      <t xml:space="preserve">DURACIÓN 
</t>
    </r>
    <r>
      <rPr>
        <sz val="10"/>
        <color theme="0"/>
        <rFont val="Century Gothic"/>
        <family val="1"/>
      </rPr>
      <t>(días)</t>
    </r>
  </si>
  <si>
    <t>ETAPA</t>
  </si>
  <si>
    <t>TIPO</t>
  </si>
  <si>
    <t>COMENTARIOS</t>
  </si>
  <si>
    <t>alfa</t>
  </si>
  <si>
    <t>Lanzamiento</t>
  </si>
  <si>
    <t>Completo</t>
  </si>
  <si>
    <t>Híbrido</t>
  </si>
  <si>
    <t>Investigación</t>
  </si>
  <si>
    <t>No se ha iniciado</t>
  </si>
  <si>
    <t>Interno</t>
  </si>
  <si>
    <t>Prueba</t>
  </si>
  <si>
    <t>En curso</t>
  </si>
  <si>
    <t>Externo</t>
  </si>
  <si>
    <t>Aprobación</t>
  </si>
  <si>
    <t>Desarrollo</t>
  </si>
  <si>
    <t>Atrasado</t>
  </si>
  <si>
    <t>Ejecución</t>
  </si>
  <si>
    <t>En espera</t>
  </si>
  <si>
    <t>En riesgo</t>
  </si>
  <si>
    <t>% DE ETAPA DEL PROYECTO</t>
  </si>
  <si>
    <t>% DE ESTADO DEL PROYECTO</t>
  </si>
  <si>
    <t>% DE TIPO DE TAREA</t>
  </si>
  <si>
    <t>RECUENTO</t>
  </si>
  <si>
    <t>EXTERNO</t>
  </si>
  <si>
    <t>HÍBRIDO</t>
  </si>
  <si>
    <t>HAGA CLIC AQUÍ PARA CREAR EN SMARTSHEET</t>
  </si>
  <si>
    <t>FECHA DE FINALIZACIÓN DE LA 
APROBACIÓN</t>
    <phoneticPr fontId="3" type="noConversion"/>
  </si>
  <si>
    <t>FECHA DE FINALIZACIÓN DE LA
INVESTIGACIÓN</t>
    <phoneticPr fontId="3" type="noConversion"/>
  </si>
  <si>
    <t>FECHA DE FINALIZACIÓN DEL 
DESARROLLO</t>
    <phoneticPr fontId="3" type="noConversion"/>
  </si>
  <si>
    <t>FECHA DE FINALIZACIÓN DE LA 
PRUEBA</t>
    <phoneticPr fontId="3" type="noConversion"/>
  </si>
  <si>
    <t>FECHA DE FINALIZACIÓN DE LA 
EJECUCIÓN</t>
    <phoneticPr fontId="3" type="noConversion"/>
  </si>
  <si>
    <t>FECHA DE FINALIZACIÓN DEL LANZAMIENTO</t>
    <phoneticPr fontId="1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</si>
</sst>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m/d;@"/>
    <numFmt numFmtId="165" formatCode="mm/dd"/>
    <numFmt numFmtId="166" formatCode="mm/dd/yy;@"/>
    <numFmt numFmtId="167" formatCode="mm/dd/yyyy"/>
  </numFmts>
  <fonts count="20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b/>
      <sz val="10"/>
      <color theme="1"/>
      <name val="Century Gothic"/>
      <family val="1"/>
    </font>
    <font>
      <sz val="11"/>
      <color theme="1"/>
      <name val="Century Gothic"/>
      <family val="1"/>
    </font>
    <font>
      <sz val="16"/>
      <color theme="1"/>
      <name val="Century Gothic"/>
      <family val="1"/>
    </font>
    <font>
      <sz val="22"/>
      <color theme="1"/>
      <name val="Century Gothic"/>
      <family val="1"/>
    </font>
    <font>
      <b/>
      <sz val="12"/>
      <color theme="1"/>
      <name val="Century Gothic"/>
      <family val="1"/>
    </font>
    <font>
      <b/>
      <sz val="22"/>
      <color theme="1" tint="0.34998626667073579"/>
      <name val="Century Gothic"/>
      <family val="1"/>
    </font>
    <font>
      <sz val="10"/>
      <color theme="0"/>
      <name val="Century Gothic"/>
      <family val="1"/>
    </font>
    <font>
      <b/>
      <sz val="14"/>
      <color theme="0"/>
      <name val="Century Gothic"/>
      <family val="1"/>
    </font>
    <font>
      <sz val="9"/>
      <name val="Calibri"/>
      <family val="3"/>
      <charset val="134"/>
      <scheme val="minor"/>
    </font>
    <font>
      <u/>
      <sz val="22"/>
      <color theme="0"/>
      <name val="Century Gothic Bold"/>
    </font>
  </fonts>
  <fills count="2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A5FAEC"/>
        <bgColor indexed="64"/>
      </patternFill>
    </fill>
    <fill>
      <patternFill patternType="solid">
        <fgColor rgb="FFE0F99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66FAF8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43C724"/>
        <bgColor indexed="64"/>
      </patternFill>
    </fill>
    <fill>
      <patternFill patternType="solid">
        <fgColor rgb="FFFF6237"/>
        <bgColor indexed="64"/>
      </patternFill>
    </fill>
  </fills>
  <borders count="12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 tint="-0.249977111117893"/>
      </left>
      <right style="double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9" fontId="9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87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0" fontId="6" fillId="6" borderId="1" xfId="0" applyFont="1" applyFill="1" applyBorder="1" applyAlignment="1">
      <alignment horizontal="left" vertical="center" wrapText="1" indent="1"/>
    </xf>
    <xf numFmtId="0" fontId="4" fillId="0" borderId="0" xfId="0" applyFont="1" applyAlignment="1">
      <alignment horizontal="left" vertical="center" indent="1"/>
    </xf>
    <xf numFmtId="0" fontId="4" fillId="2" borderId="0" xfId="0" applyFont="1" applyFill="1" applyAlignment="1">
      <alignment vertical="center" wrapText="1"/>
    </xf>
    <xf numFmtId="0" fontId="11" fillId="2" borderId="0" xfId="0" applyFont="1" applyFill="1" applyAlignment="1">
      <alignment horizontal="center" vertical="center" wrapText="1"/>
    </xf>
    <xf numFmtId="10" fontId="11" fillId="2" borderId="0" xfId="0" applyNumberFormat="1" applyFont="1" applyFill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4" fillId="5" borderId="1" xfId="0" applyFont="1" applyFill="1" applyBorder="1" applyAlignment="1">
      <alignment horizontal="left" vertical="center" wrapText="1" indent="1"/>
    </xf>
    <xf numFmtId="0" fontId="5" fillId="2" borderId="3" xfId="0" applyFont="1" applyFill="1" applyBorder="1" applyAlignment="1">
      <alignment horizontal="left" vertical="center" wrapText="1" indent="1" readingOrder="1"/>
    </xf>
    <xf numFmtId="0" fontId="4" fillId="0" borderId="3" xfId="0" applyFont="1" applyBorder="1" applyAlignment="1">
      <alignment horizontal="left" vertical="center" wrapText="1" indent="1"/>
    </xf>
    <xf numFmtId="0" fontId="4" fillId="0" borderId="5" xfId="0" applyFont="1" applyBorder="1" applyAlignment="1">
      <alignment horizontal="left" vertical="center" wrapText="1" indent="1"/>
    </xf>
    <xf numFmtId="0" fontId="10" fillId="0" borderId="0" xfId="0" applyFont="1" applyAlignment="1">
      <alignment horizontal="right" vertical="center" indent="1"/>
    </xf>
    <xf numFmtId="1" fontId="4" fillId="4" borderId="1" xfId="0" applyNumberFormat="1" applyFont="1" applyFill="1" applyBorder="1" applyAlignment="1">
      <alignment horizontal="center" vertical="center"/>
    </xf>
    <xf numFmtId="9" fontId="4" fillId="4" borderId="1" xfId="6" applyFont="1" applyFill="1" applyBorder="1" applyAlignment="1">
      <alignment horizontal="center" vertical="center"/>
    </xf>
    <xf numFmtId="1" fontId="4" fillId="4" borderId="4" xfId="0" applyNumberFormat="1" applyFont="1" applyFill="1" applyBorder="1" applyAlignment="1">
      <alignment horizontal="center" vertical="center"/>
    </xf>
    <xf numFmtId="9" fontId="4" fillId="4" borderId="4" xfId="6" applyFont="1" applyFill="1" applyBorder="1" applyAlignment="1">
      <alignment horizontal="center" vertical="center"/>
    </xf>
    <xf numFmtId="1" fontId="10" fillId="9" borderId="8" xfId="0" applyNumberFormat="1" applyFont="1" applyFill="1" applyBorder="1" applyAlignment="1">
      <alignment horizontal="center" vertical="center"/>
    </xf>
    <xf numFmtId="9" fontId="10" fillId="9" borderId="8" xfId="6" applyFont="1" applyFill="1" applyBorder="1" applyAlignment="1">
      <alignment horizontal="center" vertical="center"/>
    </xf>
    <xf numFmtId="0" fontId="4" fillId="9" borderId="1" xfId="0" applyFont="1" applyFill="1" applyBorder="1" applyAlignment="1">
      <alignment horizontal="left" vertical="center" indent="1"/>
    </xf>
    <xf numFmtId="0" fontId="4" fillId="9" borderId="1" xfId="0" applyFont="1" applyFill="1" applyBorder="1" applyAlignment="1">
      <alignment horizontal="center" vertical="center"/>
    </xf>
    <xf numFmtId="0" fontId="7" fillId="0" borderId="0" xfId="5"/>
    <xf numFmtId="166" fontId="14" fillId="2" borderId="4" xfId="0" applyNumberFormat="1" applyFont="1" applyFill="1" applyBorder="1" applyAlignment="1">
      <alignment horizontal="center" vertical="center" wrapText="1"/>
    </xf>
    <xf numFmtId="0" fontId="15" fillId="2" borderId="0" xfId="0" applyFont="1" applyFill="1" applyAlignment="1">
      <alignment vertical="center"/>
    </xf>
    <xf numFmtId="0" fontId="4" fillId="10" borderId="1" xfId="0" applyFont="1" applyFill="1" applyBorder="1" applyAlignment="1">
      <alignment horizontal="left" vertical="center" wrapText="1" indent="1"/>
    </xf>
    <xf numFmtId="0" fontId="5" fillId="11" borderId="1" xfId="0" applyFont="1" applyFill="1" applyBorder="1" applyAlignment="1">
      <alignment horizontal="left" vertical="center" wrapText="1" indent="1" readingOrder="1"/>
    </xf>
    <xf numFmtId="0" fontId="5" fillId="12" borderId="1" xfId="0" applyFont="1" applyFill="1" applyBorder="1" applyAlignment="1">
      <alignment horizontal="left" vertical="center" wrapText="1" indent="1" readingOrder="1"/>
    </xf>
    <xf numFmtId="0" fontId="4" fillId="11" borderId="1" xfId="0" applyFont="1" applyFill="1" applyBorder="1" applyAlignment="1">
      <alignment horizontal="left" vertical="center" indent="1"/>
    </xf>
    <xf numFmtId="0" fontId="4" fillId="12" borderId="4" xfId="0" applyFont="1" applyFill="1" applyBorder="1" applyAlignment="1">
      <alignment horizontal="left" vertical="center" indent="1"/>
    </xf>
    <xf numFmtId="0" fontId="4" fillId="13" borderId="1" xfId="0" applyFont="1" applyFill="1" applyBorder="1" applyAlignment="1">
      <alignment horizontal="left" vertical="center" wrapText="1" indent="1"/>
    </xf>
    <xf numFmtId="0" fontId="5" fillId="10" borderId="1" xfId="0" applyFont="1" applyFill="1" applyBorder="1" applyAlignment="1">
      <alignment horizontal="left" vertical="center" wrapText="1" indent="1" readingOrder="1"/>
    </xf>
    <xf numFmtId="0" fontId="5" fillId="14" borderId="1" xfId="0" applyFont="1" applyFill="1" applyBorder="1" applyAlignment="1">
      <alignment horizontal="left" vertical="center" wrapText="1" indent="1" readingOrder="1"/>
    </xf>
    <xf numFmtId="0" fontId="4" fillId="8" borderId="1" xfId="0" applyFont="1" applyFill="1" applyBorder="1" applyAlignment="1">
      <alignment horizontal="left" vertical="center" wrapText="1" indent="1"/>
    </xf>
    <xf numFmtId="0" fontId="4" fillId="15" borderId="1" xfId="0" applyFont="1" applyFill="1" applyBorder="1" applyAlignment="1">
      <alignment horizontal="left" vertical="center" wrapText="1" indent="1"/>
    </xf>
    <xf numFmtId="0" fontId="16" fillId="16" borderId="1" xfId="0" applyFont="1" applyFill="1" applyBorder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indent="1"/>
    </xf>
    <xf numFmtId="0" fontId="12" fillId="2" borderId="0" xfId="0" applyFont="1" applyFill="1" applyAlignment="1">
      <alignment horizontal="left" vertical="center"/>
    </xf>
    <xf numFmtId="0" fontId="6" fillId="15" borderId="1" xfId="0" applyFont="1" applyFill="1" applyBorder="1" applyAlignment="1">
      <alignment horizontal="center" vertical="center" wrapText="1"/>
    </xf>
    <xf numFmtId="0" fontId="10" fillId="8" borderId="1" xfId="0" applyFont="1" applyFill="1" applyBorder="1" applyAlignment="1">
      <alignment horizontal="center" vertical="center" wrapText="1"/>
    </xf>
    <xf numFmtId="0" fontId="10" fillId="14" borderId="1" xfId="0" applyFont="1" applyFill="1" applyBorder="1" applyAlignment="1">
      <alignment horizontal="center" vertical="center" wrapText="1"/>
    </xf>
    <xf numFmtId="0" fontId="10" fillId="10" borderId="1" xfId="0" applyFont="1" applyFill="1" applyBorder="1" applyAlignment="1">
      <alignment horizontal="center" vertical="center" wrapText="1"/>
    </xf>
    <xf numFmtId="165" fontId="4" fillId="0" borderId="1" xfId="0" applyNumberFormat="1" applyFont="1" applyBorder="1" applyAlignment="1">
      <alignment horizontal="center" vertical="center" wrapText="1"/>
    </xf>
    <xf numFmtId="165" fontId="5" fillId="0" borderId="1" xfId="0" applyNumberFormat="1" applyFont="1" applyBorder="1" applyAlignment="1">
      <alignment horizontal="center" vertical="center" wrapText="1" readingOrder="1"/>
    </xf>
    <xf numFmtId="0" fontId="10" fillId="13" borderId="11" xfId="0" applyFont="1" applyFill="1" applyBorder="1" applyAlignment="1">
      <alignment horizontal="center" vertical="center" wrapText="1"/>
    </xf>
    <xf numFmtId="165" fontId="4" fillId="0" borderId="11" xfId="0" applyNumberFormat="1" applyFont="1" applyBorder="1" applyAlignment="1">
      <alignment horizontal="center" vertical="center" wrapText="1"/>
    </xf>
    <xf numFmtId="165" fontId="5" fillId="0" borderId="11" xfId="0" applyNumberFormat="1" applyFont="1" applyBorder="1" applyAlignment="1">
      <alignment horizontal="center" vertical="center" wrapText="1" readingOrder="1"/>
    </xf>
    <xf numFmtId="0" fontId="6" fillId="3" borderId="10" xfId="0" applyFont="1" applyFill="1" applyBorder="1" applyAlignment="1">
      <alignment horizontal="center" vertical="center" wrapText="1"/>
    </xf>
    <xf numFmtId="165" fontId="4" fillId="0" borderId="10" xfId="0" applyNumberFormat="1" applyFont="1" applyBorder="1" applyAlignment="1">
      <alignment horizontal="center" vertical="center" wrapText="1"/>
    </xf>
    <xf numFmtId="165" fontId="5" fillId="0" borderId="10" xfId="0" applyNumberFormat="1" applyFont="1" applyBorder="1" applyAlignment="1">
      <alignment horizontal="center" vertical="center" wrapText="1" readingOrder="1"/>
    </xf>
    <xf numFmtId="0" fontId="6" fillId="3" borderId="11" xfId="0" applyFont="1" applyFill="1" applyBorder="1" applyAlignment="1">
      <alignment horizontal="left" vertical="center" wrapText="1" indent="1"/>
    </xf>
    <xf numFmtId="0" fontId="6" fillId="16" borderId="10" xfId="0" applyFont="1" applyFill="1" applyBorder="1" applyAlignment="1">
      <alignment horizontal="center" vertical="center" wrapText="1"/>
    </xf>
    <xf numFmtId="1" fontId="4" fillId="5" borderId="11" xfId="0" applyNumberFormat="1" applyFont="1" applyFill="1" applyBorder="1" applyAlignment="1">
      <alignment horizontal="center" vertical="center" wrapText="1"/>
    </xf>
    <xf numFmtId="1" fontId="17" fillId="19" borderId="4" xfId="6" applyNumberFormat="1" applyFont="1" applyFill="1" applyBorder="1" applyAlignment="1">
      <alignment horizontal="center" vertical="center" wrapText="1"/>
    </xf>
    <xf numFmtId="9" fontId="17" fillId="18" borderId="4" xfId="6" applyFont="1" applyFill="1" applyBorder="1" applyAlignment="1">
      <alignment horizontal="center" vertical="center" wrapText="1"/>
    </xf>
    <xf numFmtId="0" fontId="4" fillId="20" borderId="1" xfId="0" applyFont="1" applyFill="1" applyBorder="1" applyAlignment="1">
      <alignment horizontal="left" vertical="center" wrapText="1" indent="1"/>
    </xf>
    <xf numFmtId="1" fontId="17" fillId="20" borderId="4" xfId="6" applyNumberFormat="1" applyFont="1" applyFill="1" applyBorder="1" applyAlignment="1">
      <alignment horizontal="center" vertical="center" wrapText="1"/>
    </xf>
    <xf numFmtId="0" fontId="14" fillId="17" borderId="4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 indent="1" readingOrder="1"/>
    </xf>
    <xf numFmtId="167" fontId="4" fillId="0" borderId="10" xfId="0" applyNumberFormat="1" applyFont="1" applyBorder="1" applyAlignment="1">
      <alignment horizontal="center" vertical="center" wrapText="1"/>
    </xf>
    <xf numFmtId="167" fontId="4" fillId="0" borderId="11" xfId="0" applyNumberFormat="1" applyFont="1" applyBorder="1" applyAlignment="1">
      <alignment horizontal="center" vertical="center" wrapText="1"/>
    </xf>
    <xf numFmtId="167" fontId="4" fillId="0" borderId="1" xfId="0" applyNumberFormat="1" applyFont="1" applyBorder="1" applyAlignment="1">
      <alignment horizontal="center" vertical="center" wrapText="1"/>
    </xf>
    <xf numFmtId="167" fontId="5" fillId="0" borderId="10" xfId="0" applyNumberFormat="1" applyFont="1" applyBorder="1" applyAlignment="1">
      <alignment horizontal="center" vertical="center" wrapText="1" readingOrder="1"/>
    </xf>
    <xf numFmtId="167" fontId="5" fillId="0" borderId="11" xfId="0" applyNumberFormat="1" applyFont="1" applyBorder="1" applyAlignment="1">
      <alignment horizontal="center" vertical="center" wrapText="1" readingOrder="1"/>
    </xf>
    <xf numFmtId="167" fontId="5" fillId="0" borderId="1" xfId="0" applyNumberFormat="1" applyFont="1" applyBorder="1" applyAlignment="1">
      <alignment horizontal="center" vertical="center" wrapText="1" readingOrder="1"/>
    </xf>
    <xf numFmtId="0" fontId="14" fillId="2" borderId="5" xfId="0" applyFont="1" applyFill="1" applyBorder="1" applyAlignment="1">
      <alignment horizontal="left" vertical="center" indent="1"/>
    </xf>
    <xf numFmtId="0" fontId="14" fillId="2" borderId="6" xfId="0" applyFont="1" applyFill="1" applyBorder="1" applyAlignment="1">
      <alignment horizontal="left" vertical="center" indent="1"/>
    </xf>
    <xf numFmtId="0" fontId="14" fillId="2" borderId="7" xfId="0" applyFont="1" applyFill="1" applyBorder="1" applyAlignment="1">
      <alignment horizontal="left" vertical="center" indent="1"/>
    </xf>
    <xf numFmtId="0" fontId="12" fillId="2" borderId="9" xfId="0" applyFont="1" applyFill="1" applyBorder="1" applyAlignment="1">
      <alignment horizontal="left" vertical="center"/>
    </xf>
    <xf numFmtId="0" fontId="11" fillId="2" borderId="9" xfId="0" applyFont="1" applyFill="1" applyBorder="1" applyAlignment="1">
      <alignment horizontal="left" vertical="center" wrapText="1"/>
    </xf>
    <xf numFmtId="0" fontId="12" fillId="2" borderId="9" xfId="0" applyFont="1" applyFill="1" applyBorder="1" applyAlignment="1">
      <alignment horizontal="left" vertical="center" wrapText="1"/>
    </xf>
    <xf numFmtId="0" fontId="13" fillId="2" borderId="0" xfId="0" applyFont="1" applyFill="1" applyAlignment="1">
      <alignment horizontal="left" vertical="center" wrapText="1"/>
    </xf>
    <xf numFmtId="0" fontId="11" fillId="2" borderId="0" xfId="0" applyFont="1" applyFill="1" applyAlignment="1">
      <alignment horizontal="center" vertical="center" wrapText="1"/>
    </xf>
    <xf numFmtId="1" fontId="17" fillId="3" borderId="5" xfId="6" applyNumberFormat="1" applyFont="1" applyFill="1" applyBorder="1" applyAlignment="1">
      <alignment horizontal="center" vertical="center" wrapText="1"/>
    </xf>
    <xf numFmtId="1" fontId="17" fillId="3" borderId="7" xfId="6" applyNumberFormat="1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left" vertical="top" wrapText="1"/>
    </xf>
    <xf numFmtId="0" fontId="19" fillId="7" borderId="0" xfId="7" applyFont="1" applyFill="1" applyAlignment="1">
      <alignment horizontal="center" vertical="center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7" builtinId="8"/>
    <cellStyle name="Normal" xfId="0" builtinId="0"/>
    <cellStyle name="Normal 2" xfId="5" xr:uid="{00000000-0005-0000-0000-000000000000}"/>
    <cellStyle name="Percent" xfId="6" builtinId="5"/>
  </cellStyles>
  <dxfs count="32">
    <dxf>
      <fill>
        <patternFill>
          <bgColor rgb="FFE0F99C"/>
        </patternFill>
      </fill>
    </dxf>
    <dxf>
      <fill>
        <patternFill>
          <bgColor rgb="FF9CEEE3"/>
        </patternFill>
      </fill>
    </dxf>
    <dxf>
      <fill>
        <patternFill>
          <bgColor rgb="FFC8FAEE"/>
        </patternFill>
      </fill>
    </dxf>
    <dxf>
      <fill>
        <patternFill>
          <bgColor rgb="FFD2D2D2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theme="7"/>
        </patternFill>
      </fill>
    </dxf>
    <dxf>
      <fill>
        <patternFill>
          <bgColor rgb="FFFF6237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7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7" tint="-0.499984740745262"/>
        </patternFill>
      </fill>
    </dxf>
    <dxf>
      <fill>
        <patternFill>
          <bgColor theme="7" tint="0.79998168889431442"/>
        </patternFill>
      </fill>
    </dxf>
    <dxf>
      <font>
        <color theme="3" tint="0.79998168889431442"/>
      </font>
    </dxf>
    <dxf>
      <fill>
        <patternFill>
          <bgColor rgb="FFE0F99C"/>
        </patternFill>
      </fill>
    </dxf>
    <dxf>
      <fill>
        <patternFill>
          <bgColor rgb="FF9CEEE3"/>
        </patternFill>
      </fill>
    </dxf>
    <dxf>
      <fill>
        <patternFill>
          <bgColor rgb="FFC8FAEE"/>
        </patternFill>
      </fill>
    </dxf>
    <dxf>
      <fill>
        <patternFill>
          <bgColor rgb="FFD2D2D2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theme="7"/>
        </patternFill>
      </fill>
    </dxf>
    <dxf>
      <fill>
        <patternFill>
          <bgColor rgb="FFFF6237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7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7" tint="-0.499984740745262"/>
        </patternFill>
      </fill>
    </dxf>
    <dxf>
      <fill>
        <patternFill>
          <bgColor theme="7" tint="0.79998168889431442"/>
        </patternFill>
      </fill>
    </dxf>
    <dxf>
      <font>
        <color theme="3" tint="0.79998168889431442"/>
      </font>
    </dxf>
  </dxfs>
  <tableStyles count="0" defaultTableStyle="TableStyleMedium9" defaultPivotStyle="PivotStyleMedium4"/>
  <colors>
    <mruColors>
      <color rgb="FF00BD32"/>
      <color rgb="FF66FAF8"/>
      <color rgb="FFFF6237"/>
      <color rgb="FF43C724"/>
      <color rgb="FFE0F99C"/>
      <color rgb="FFC8FAEE"/>
      <color rgb="FF9CEEE3"/>
      <color rgb="FFEAEEF3"/>
      <color rgb="FFA5FAEC"/>
      <color rgb="FFFFB98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es-419" baseline="0">
                <a:latin typeface="Century Gothic" panose="020B0502020202020204" pitchFamily="34" charset="0"/>
              </a:rPr>
              <a:t>%</a:t>
            </a:r>
            <a:r>
              <a:rPr lang="es-419">
                <a:latin typeface="Century Gothic" panose="020B0502020202020204" pitchFamily="34" charset="0"/>
              </a:rPr>
              <a:t> DE ESTADO DEL PROYECTO</a:t>
            </a:r>
          </a:p>
        </c:rich>
      </c:tx>
      <c:layout>
        <c:manualLayout>
          <c:xMode val="edge"/>
          <c:yMode val="edge"/>
          <c:x val="1.498504547396692E-2"/>
          <c:y val="1.863354037267080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7973962984008441E-2"/>
          <c:y val="0.1722702596957989"/>
          <c:w val="0.52967079984847254"/>
          <c:h val="0.7658842372964248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17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8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9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A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B-7C70-0047-867B-298EBAFAC2FD}"/>
              </c:ext>
            </c:extLst>
          </c:dPt>
          <c:dPt>
            <c:idx val="5"/>
            <c:bubble3D val="0"/>
            <c:spPr>
              <a:solidFill>
                <a:srgbClr val="FF6237"/>
              </a:solidFill>
            </c:spPr>
            <c:extLst>
              <c:ext xmlns:c16="http://schemas.microsoft.com/office/drawing/2014/chart" uri="{C3380CC4-5D6E-409C-BE32-E72D297353CC}">
                <c16:uniqueId val="{00000039-CD41-6B41-AAAF-0824C2182A1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'Seguimiento del progreso de pro'!$H$24:$H$29</c:f>
              <c:strCache>
                <c:ptCount val="6"/>
                <c:pt idx="0">
                  <c:v>No se ha iniciado</c:v>
                </c:pt>
                <c:pt idx="1">
                  <c:v>En curso</c:v>
                </c:pt>
                <c:pt idx="2">
                  <c:v>Completo</c:v>
                </c:pt>
                <c:pt idx="3">
                  <c:v>Atrasado</c:v>
                </c:pt>
                <c:pt idx="4">
                  <c:v>En espera</c:v>
                </c:pt>
                <c:pt idx="5">
                  <c:v>En riesgo</c:v>
                </c:pt>
              </c:strCache>
            </c:strRef>
          </c:cat>
          <c:val>
            <c:numRef>
              <c:f>'Seguimiento del progreso de pro'!$I$24:$I$29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C70-0047-867B-298EBAFAC2FD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'Seguimiento del progreso de pro'!$H$24:$H$29</c:f>
              <c:strCache>
                <c:ptCount val="6"/>
                <c:pt idx="0">
                  <c:v>No se ha iniciado</c:v>
                </c:pt>
                <c:pt idx="1">
                  <c:v>En curso</c:v>
                </c:pt>
                <c:pt idx="2">
                  <c:v>Completo</c:v>
                </c:pt>
                <c:pt idx="3">
                  <c:v>Atrasado</c:v>
                </c:pt>
                <c:pt idx="4">
                  <c:v>En espera</c:v>
                </c:pt>
                <c:pt idx="5">
                  <c:v>En riesgo</c:v>
                </c:pt>
              </c:strCache>
            </c:strRef>
          </c:cat>
          <c:val>
            <c:numRef>
              <c:f>'Seguimiento del progreso de pro'!$I$24:$I$28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C70-0047-867B-298EBAFAC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67929553264604792"/>
          <c:y val="0.52325084364454444"/>
          <c:w val="0.31365979381443304"/>
          <c:h val="0.39910940480266049"/>
        </c:manualLayout>
      </c:layout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es-419">
                <a:latin typeface="Century Gothic" panose="020B0502020202020204" pitchFamily="34" charset="0"/>
              </a:rPr>
              <a:t>TIPO DE PROYECTO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9CEEE3"/>
              </a:solidFill>
            </c:spPr>
            <c:extLst>
              <c:ext xmlns:c16="http://schemas.microsoft.com/office/drawing/2014/chart" uri="{C3380CC4-5D6E-409C-BE32-E72D297353CC}">
                <c16:uniqueId val="{00000001-8DB5-A04E-A6EE-1CDBA827B6F4}"/>
              </c:ext>
            </c:extLst>
          </c:dPt>
          <c:dPt>
            <c:idx val="1"/>
            <c:invertIfNegative val="0"/>
            <c:bubble3D val="0"/>
            <c:spPr>
              <a:solidFill>
                <a:srgbClr val="C8FAEE"/>
              </a:solidFill>
            </c:spPr>
            <c:extLst>
              <c:ext xmlns:c16="http://schemas.microsoft.com/office/drawing/2014/chart" uri="{C3380CC4-5D6E-409C-BE32-E72D297353CC}">
                <c16:uniqueId val="{00000003-8DB5-A04E-A6EE-1CDBA827B6F4}"/>
              </c:ext>
            </c:extLst>
          </c:dPt>
          <c:dPt>
            <c:idx val="2"/>
            <c:invertIfNegative val="0"/>
            <c:bubble3D val="0"/>
            <c:spPr>
              <a:solidFill>
                <a:srgbClr val="E0F99C"/>
              </a:solidFill>
            </c:spPr>
            <c:extLst>
              <c:ext xmlns:c16="http://schemas.microsoft.com/office/drawing/2014/chart" uri="{C3380CC4-5D6E-409C-BE32-E72D297353CC}">
                <c16:uniqueId val="{00000005-8DB5-A04E-A6EE-1CDBA827B6F4}"/>
              </c:ext>
            </c:extLst>
          </c:dPt>
          <c:cat>
            <c:strRef>
              <c:f>'Seguimiento del progreso de pro'!$L$24:$L$26</c:f>
              <c:strCache>
                <c:ptCount val="3"/>
                <c:pt idx="0">
                  <c:v>Interno</c:v>
                </c:pt>
                <c:pt idx="1">
                  <c:v>EXTERNO</c:v>
                </c:pt>
                <c:pt idx="2">
                  <c:v>HÍBRIDO</c:v>
                </c:pt>
              </c:strCache>
            </c:strRef>
          </c:cat>
          <c:val>
            <c:numRef>
              <c:f>'Seguimiento del progreso de pro'!$M$24:$M$26</c:f>
              <c:numCache>
                <c:formatCode>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DB5-A04E-A6EE-1CDBA827B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-1883424832"/>
        <c:axId val="-1883417760"/>
      </c:barChart>
      <c:catAx>
        <c:axId val="-18834248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-1883417760"/>
        <c:crosses val="autoZero"/>
        <c:auto val="1"/>
        <c:lblAlgn val="ctr"/>
        <c:lblOffset val="100"/>
        <c:noMultiLvlLbl val="0"/>
      </c:catAx>
      <c:valAx>
        <c:axId val="-188341776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en-US"/>
          </a:p>
        </c:txPr>
        <c:crossAx val="-1883424832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es-419" baseline="0">
                <a:latin typeface="Century Gothic" panose="020B0502020202020204" pitchFamily="34" charset="0"/>
              </a:rPr>
              <a:t>%</a:t>
            </a:r>
            <a:r>
              <a:rPr lang="es-419">
                <a:latin typeface="Century Gothic" panose="020B0502020202020204" pitchFamily="34" charset="0"/>
              </a:rPr>
              <a:t> DE ETAPA DEL PROYECTO</a:t>
            </a:r>
          </a:p>
        </c:rich>
      </c:tx>
      <c:layout>
        <c:manualLayout>
          <c:xMode val="edge"/>
          <c:yMode val="edge"/>
          <c:x val="1.5457575812176789E-2"/>
          <c:y val="1.863354037267080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7973962984008441E-2"/>
          <c:y val="0.1722702596957989"/>
          <c:w val="0.52967079984847254"/>
          <c:h val="0.7658842372964248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A966-354E-AA62-F27D0A14D20C}"/>
              </c:ext>
            </c:extLst>
          </c:dPt>
          <c:dPt>
            <c:idx val="1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A966-354E-AA62-F27D0A14D20C}"/>
              </c:ext>
            </c:extLst>
          </c:dPt>
          <c:dPt>
            <c:idx val="2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A966-354E-AA62-F27D0A14D20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A966-354E-AA62-F27D0A14D20C}"/>
              </c:ext>
            </c:extLst>
          </c:dPt>
          <c:dPt>
            <c:idx val="4"/>
            <c:bubble3D val="0"/>
            <c:spPr>
              <a:solidFill>
                <a:schemeClr val="accent4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A966-354E-AA62-F27D0A14D20C}"/>
              </c:ext>
            </c:extLst>
          </c:dPt>
          <c:dPt>
            <c:idx val="5"/>
            <c:bubble3D val="0"/>
            <c:spPr>
              <a:solidFill>
                <a:schemeClr val="accent4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7-A966-354E-AA62-F27D0A14D20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'Seguimiento del progreso de pro'!$D$24:$D$29</c:f>
              <c:strCache>
                <c:ptCount val="6"/>
                <c:pt idx="0">
                  <c:v>Investigación</c:v>
                </c:pt>
                <c:pt idx="1">
                  <c:v>Aprobación</c:v>
                </c:pt>
                <c:pt idx="2">
                  <c:v>Desarrollo</c:v>
                </c:pt>
                <c:pt idx="3">
                  <c:v>Prueba</c:v>
                </c:pt>
                <c:pt idx="4">
                  <c:v>Ejecución</c:v>
                </c:pt>
                <c:pt idx="5">
                  <c:v>Lanzamiento</c:v>
                </c:pt>
              </c:strCache>
            </c:strRef>
          </c:cat>
          <c:val>
            <c:numRef>
              <c:f>'Seguimiento del progreso de pro'!$E$24:$E$29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966-354E-AA62-F27D0A14D20C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A966-354E-AA62-F27D0A14D20C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A966-354E-AA62-F27D0A14D20C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A966-354E-AA62-F27D0A14D20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A966-354E-AA62-F27D0A14D20C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A966-354E-AA62-F27D0A14D20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'Seguimiento del progreso de pro'!$D$24:$D$29</c:f>
              <c:strCache>
                <c:ptCount val="6"/>
                <c:pt idx="0">
                  <c:v>Investigación</c:v>
                </c:pt>
                <c:pt idx="1">
                  <c:v>Aprobación</c:v>
                </c:pt>
                <c:pt idx="2">
                  <c:v>Desarrollo</c:v>
                </c:pt>
                <c:pt idx="3">
                  <c:v>Prueba</c:v>
                </c:pt>
                <c:pt idx="4">
                  <c:v>Ejecución</c:v>
                </c:pt>
                <c:pt idx="5">
                  <c:v>Lanzamiento</c:v>
                </c:pt>
              </c:strCache>
            </c:strRef>
          </c:cat>
          <c:val>
            <c:numRef>
              <c:f>'Seguimiento del progreso de pro'!$E$24:$E$29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A966-354E-AA62-F27D0A14D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67929553264604792"/>
          <c:y val="0.46424463246442021"/>
          <c:w val="0.31365979381443304"/>
          <c:h val="0.45811561598278477"/>
        </c:manualLayout>
      </c:layout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es-419" baseline="0">
                <a:latin typeface="Century Gothic" panose="020B0502020202020204" pitchFamily="34" charset="0"/>
              </a:rPr>
              <a:t>%</a:t>
            </a:r>
            <a:r>
              <a:rPr lang="es-419">
                <a:latin typeface="Century Gothic" panose="020B0502020202020204" pitchFamily="34" charset="0"/>
              </a:rPr>
              <a:t> DE ESTADO DEL PROYECTO</a:t>
            </a:r>
          </a:p>
        </c:rich>
      </c:tx>
      <c:layout>
        <c:manualLayout>
          <c:xMode val="edge"/>
          <c:yMode val="edge"/>
          <c:x val="1.498504547396692E-2"/>
          <c:y val="1.863354037267080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7973962984008441E-2"/>
          <c:y val="0.1722702596957989"/>
          <c:w val="0.52967079984847254"/>
          <c:h val="0.7658842372964248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1-F3A8-FA4D-94B0-879BF70A00D8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3-F3A8-FA4D-94B0-879BF70A00D8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5-F3A8-FA4D-94B0-879BF70A00D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F3A8-FA4D-94B0-879BF70A00D8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F3A8-FA4D-94B0-879BF70A00D8}"/>
              </c:ext>
            </c:extLst>
          </c:dPt>
          <c:dPt>
            <c:idx val="5"/>
            <c:bubble3D val="0"/>
            <c:spPr>
              <a:solidFill>
                <a:srgbClr val="FF6237"/>
              </a:solidFill>
            </c:spPr>
            <c:extLst>
              <c:ext xmlns:c16="http://schemas.microsoft.com/office/drawing/2014/chart" uri="{C3380CC4-5D6E-409C-BE32-E72D297353CC}">
                <c16:uniqueId val="{0000000B-F3A8-FA4D-94B0-879BF70A00D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'EN BLANCO - Seguimiento del pro'!$H$24:$H$29</c:f>
              <c:strCache>
                <c:ptCount val="6"/>
                <c:pt idx="0">
                  <c:v>No se ha iniciado</c:v>
                </c:pt>
                <c:pt idx="1">
                  <c:v>En curso</c:v>
                </c:pt>
                <c:pt idx="2">
                  <c:v>Completo</c:v>
                </c:pt>
                <c:pt idx="3">
                  <c:v>Atrasado</c:v>
                </c:pt>
                <c:pt idx="4">
                  <c:v>En espera</c:v>
                </c:pt>
                <c:pt idx="5">
                  <c:v>En riesgo</c:v>
                </c:pt>
              </c:strCache>
            </c:strRef>
          </c:cat>
          <c:val>
            <c:numRef>
              <c:f>'EN BLANCO - Seguimiento del pro'!$I$24:$I$29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3A8-FA4D-94B0-879BF70A00D8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E-F3A8-FA4D-94B0-879BF70A00D8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0-F3A8-FA4D-94B0-879BF70A00D8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2-F3A8-FA4D-94B0-879BF70A00D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4-F3A8-FA4D-94B0-879BF70A00D8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6-F3A8-FA4D-94B0-879BF70A00D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'EN BLANCO - Seguimiento del pro'!$H$24:$H$29</c:f>
              <c:strCache>
                <c:ptCount val="6"/>
                <c:pt idx="0">
                  <c:v>No se ha iniciado</c:v>
                </c:pt>
                <c:pt idx="1">
                  <c:v>En curso</c:v>
                </c:pt>
                <c:pt idx="2">
                  <c:v>Completo</c:v>
                </c:pt>
                <c:pt idx="3">
                  <c:v>Atrasado</c:v>
                </c:pt>
                <c:pt idx="4">
                  <c:v>En espera</c:v>
                </c:pt>
                <c:pt idx="5">
                  <c:v>En riesgo</c:v>
                </c:pt>
              </c:strCache>
            </c:strRef>
          </c:cat>
          <c:val>
            <c:numRef>
              <c:f>'EN BLANCO - Seguimiento del pro'!$I$24:$I$28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3A8-FA4D-94B0-879BF70A00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67929553264604792"/>
          <c:y val="0.52325084364454444"/>
          <c:w val="0.31365979381443304"/>
          <c:h val="0.39910940480266049"/>
        </c:manualLayout>
      </c:layout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es-419">
                <a:latin typeface="Century Gothic" panose="020B0502020202020204" pitchFamily="34" charset="0"/>
              </a:rPr>
              <a:t>TIPO DE PROYECTO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9CEEE3"/>
              </a:solidFill>
            </c:spPr>
            <c:extLst>
              <c:ext xmlns:c16="http://schemas.microsoft.com/office/drawing/2014/chart" uri="{C3380CC4-5D6E-409C-BE32-E72D297353CC}">
                <c16:uniqueId val="{00000001-8AD0-7649-8370-EFAAE522B349}"/>
              </c:ext>
            </c:extLst>
          </c:dPt>
          <c:dPt>
            <c:idx val="1"/>
            <c:invertIfNegative val="0"/>
            <c:bubble3D val="0"/>
            <c:spPr>
              <a:solidFill>
                <a:srgbClr val="C8FAEE"/>
              </a:solidFill>
            </c:spPr>
            <c:extLst>
              <c:ext xmlns:c16="http://schemas.microsoft.com/office/drawing/2014/chart" uri="{C3380CC4-5D6E-409C-BE32-E72D297353CC}">
                <c16:uniqueId val="{00000003-8AD0-7649-8370-EFAAE522B349}"/>
              </c:ext>
            </c:extLst>
          </c:dPt>
          <c:dPt>
            <c:idx val="2"/>
            <c:invertIfNegative val="0"/>
            <c:bubble3D val="0"/>
            <c:spPr>
              <a:solidFill>
                <a:srgbClr val="E0F99C"/>
              </a:solidFill>
            </c:spPr>
            <c:extLst>
              <c:ext xmlns:c16="http://schemas.microsoft.com/office/drawing/2014/chart" uri="{C3380CC4-5D6E-409C-BE32-E72D297353CC}">
                <c16:uniqueId val="{00000005-8AD0-7649-8370-EFAAE522B349}"/>
              </c:ext>
            </c:extLst>
          </c:dPt>
          <c:cat>
            <c:strRef>
              <c:f>'EN BLANCO - Seguimiento del pro'!$L$24:$L$26</c:f>
              <c:strCache>
                <c:ptCount val="3"/>
                <c:pt idx="0">
                  <c:v>Interno</c:v>
                </c:pt>
                <c:pt idx="1">
                  <c:v>Externo</c:v>
                </c:pt>
                <c:pt idx="2">
                  <c:v>HÍBRIDO</c:v>
                </c:pt>
              </c:strCache>
            </c:strRef>
          </c:cat>
          <c:val>
            <c:numRef>
              <c:f>'EN BLANCO - Seguimiento del pro'!$M$24:$M$26</c:f>
              <c:numCache>
                <c:formatCode>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AD0-7649-8370-EFAAE522B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-1883424288"/>
        <c:axId val="-1883419392"/>
      </c:barChart>
      <c:catAx>
        <c:axId val="-18834242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-1883419392"/>
        <c:crosses val="autoZero"/>
        <c:auto val="1"/>
        <c:lblAlgn val="ctr"/>
        <c:lblOffset val="100"/>
        <c:noMultiLvlLbl val="0"/>
      </c:catAx>
      <c:valAx>
        <c:axId val="-188341939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en-US"/>
          </a:p>
        </c:txPr>
        <c:crossAx val="-1883424288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es-419" baseline="0">
                <a:latin typeface="Century Gothic" panose="020B0502020202020204" pitchFamily="34" charset="0"/>
              </a:rPr>
              <a:t>%</a:t>
            </a:r>
            <a:r>
              <a:rPr lang="es-419">
                <a:latin typeface="Century Gothic" panose="020B0502020202020204" pitchFamily="34" charset="0"/>
              </a:rPr>
              <a:t> DE ETAPA DEL PROYECTO</a:t>
            </a:r>
          </a:p>
        </c:rich>
      </c:tx>
      <c:layout>
        <c:manualLayout>
          <c:xMode val="edge"/>
          <c:yMode val="edge"/>
          <c:x val="1.5457575812176789E-2"/>
          <c:y val="1.863354037267080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7973962984008441E-2"/>
          <c:y val="0.1722702596957989"/>
          <c:w val="0.52967079984847254"/>
          <c:h val="0.7658842372964248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497F-9147-9296-7E12A9E6404E}"/>
              </c:ext>
            </c:extLst>
          </c:dPt>
          <c:dPt>
            <c:idx val="1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497F-9147-9296-7E12A9E6404E}"/>
              </c:ext>
            </c:extLst>
          </c:dPt>
          <c:dPt>
            <c:idx val="2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497F-9147-9296-7E12A9E6404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497F-9147-9296-7E12A9E6404E}"/>
              </c:ext>
            </c:extLst>
          </c:dPt>
          <c:dPt>
            <c:idx val="4"/>
            <c:bubble3D val="0"/>
            <c:spPr>
              <a:solidFill>
                <a:schemeClr val="accent4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497F-9147-9296-7E12A9E6404E}"/>
              </c:ext>
            </c:extLst>
          </c:dPt>
          <c:dPt>
            <c:idx val="5"/>
            <c:bubble3D val="0"/>
            <c:spPr>
              <a:solidFill>
                <a:schemeClr val="accent4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497F-9147-9296-7E12A9E6404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'EN BLANCO - Seguimiento del pro'!$D$24:$D$29</c:f>
              <c:strCache>
                <c:ptCount val="6"/>
                <c:pt idx="0">
                  <c:v>Investigación</c:v>
                </c:pt>
                <c:pt idx="1">
                  <c:v>Aprobación</c:v>
                </c:pt>
                <c:pt idx="2">
                  <c:v>Desarrollo</c:v>
                </c:pt>
                <c:pt idx="3">
                  <c:v>Prueba</c:v>
                </c:pt>
                <c:pt idx="4">
                  <c:v>Ejecución</c:v>
                </c:pt>
                <c:pt idx="5">
                  <c:v>Lanzamiento</c:v>
                </c:pt>
              </c:strCache>
            </c:strRef>
          </c:cat>
          <c:val>
            <c:numRef>
              <c:f>'EN BLANCO - Seguimiento del pro'!$E$24:$E$29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97F-9147-9296-7E12A9E6404E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E-497F-9147-9296-7E12A9E6404E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0-497F-9147-9296-7E12A9E6404E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2-497F-9147-9296-7E12A9E6404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4-497F-9147-9296-7E12A9E6404E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6-497F-9147-9296-7E12A9E6404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'EN BLANCO - Seguimiento del pro'!$D$24:$D$29</c:f>
              <c:strCache>
                <c:ptCount val="6"/>
                <c:pt idx="0">
                  <c:v>Investigación</c:v>
                </c:pt>
                <c:pt idx="1">
                  <c:v>Aprobación</c:v>
                </c:pt>
                <c:pt idx="2">
                  <c:v>Desarrollo</c:v>
                </c:pt>
                <c:pt idx="3">
                  <c:v>Prueba</c:v>
                </c:pt>
                <c:pt idx="4">
                  <c:v>Ejecución</c:v>
                </c:pt>
                <c:pt idx="5">
                  <c:v>Lanzamiento</c:v>
                </c:pt>
              </c:strCache>
            </c:strRef>
          </c:cat>
          <c:val>
            <c:numRef>
              <c:f>'EN BLANCO - Seguimiento del pro'!$E$24:$E$29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97F-9147-9296-7E12A9E640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67929553264604792"/>
          <c:y val="0.46424463246442021"/>
          <c:w val="0.31365979381443304"/>
          <c:h val="0.45811561598278477"/>
        </c:manualLayout>
      </c:layout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hyperlink" Target="https://es.smartsheet.com/try-it?trp=27715&amp;utm_language=ES&amp;utm_source=integrated-content&amp;utm_campaign=https://es.smartsheet.com/content/project-pipeline-template&amp;utm_medium=ic+Project+Pipeline+Tracker+excel+27715+es&amp;lpa=ic+Project+Pipeline+Tracker+excel+27715+es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698500</xdr:colOff>
      <xdr:row>4</xdr:row>
      <xdr:rowOff>0</xdr:rowOff>
    </xdr:from>
    <xdr:to>
      <xdr:col>9</xdr:col>
      <xdr:colOff>533400</xdr:colOff>
      <xdr:row>4</xdr:row>
      <xdr:rowOff>4089400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CD21A8B2-9A02-3443-B364-920753FF4E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673100</xdr:colOff>
      <xdr:row>4</xdr:row>
      <xdr:rowOff>1917700</xdr:rowOff>
    </xdr:from>
    <xdr:to>
      <xdr:col>14</xdr:col>
      <xdr:colOff>88900</xdr:colOff>
      <xdr:row>4</xdr:row>
      <xdr:rowOff>4089400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B8CC3054-62B8-0F43-A063-22DDD600F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</xdr:row>
      <xdr:rowOff>0</xdr:rowOff>
    </xdr:from>
    <xdr:to>
      <xdr:col>4</xdr:col>
      <xdr:colOff>495300</xdr:colOff>
      <xdr:row>4</xdr:row>
      <xdr:rowOff>4089400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207360A-8864-CB4C-8A28-89606057B2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1054100</xdr:colOff>
      <xdr:row>0</xdr:row>
      <xdr:rowOff>76200</xdr:rowOff>
    </xdr:from>
    <xdr:to>
      <xdr:col>14</xdr:col>
      <xdr:colOff>1435100</xdr:colOff>
      <xdr:row>0</xdr:row>
      <xdr:rowOff>520700</xdr:rowOff>
    </xdr:to>
    <xdr:sp macro="" textlink="">
      <xdr:nvSpPr>
        <xdr:cNvPr id="2" name="Text Box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CBD3A03-1C2A-2202-10AD-16A793BFF2BC}"/>
            </a:ext>
          </a:extLst>
        </xdr:cNvPr>
        <xdr:cNvSpPr txBox="1"/>
      </xdr:nvSpPr>
      <xdr:spPr>
        <a:xfrm>
          <a:off x="15392400" y="76200"/>
          <a:ext cx="3873500" cy="444500"/>
        </a:xfrm>
        <a:prstGeom prst="rect">
          <a:avLst/>
        </a:prstGeom>
        <a:solidFill>
          <a:srgbClr val="00BD32"/>
        </a:solidFill>
        <a:ln w="6350">
          <a:noFill/>
        </a:ln>
      </xdr:spPr>
      <xdr:txBody>
        <a:bodyPr rot="0" spcFirstLastPara="0" vert="horz" wrap="square" lIns="0" tIns="0" rIns="0" bIns="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algn="ctr" rtl="0">
            <a:lnSpc>
              <a:spcPct val="150000"/>
            </a:lnSpc>
            <a:spcBef>
              <a:spcPts val="0"/>
            </a:spcBef>
            <a:spcAft>
              <a:spcPts val="0"/>
            </a:spcAft>
          </a:pPr>
          <a:r>
            <a:rPr lang="es-419" sz="1800" b="1">
              <a:solidFill>
                <a:srgbClr val="FFFFFF"/>
              </a:solidFill>
              <a:effectLst/>
              <a:latin typeface="Century Gothic" panose="020B05020202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Pruebe Smartsheet GRATIS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419100</xdr:colOff>
      <xdr:row>4</xdr:row>
      <xdr:rowOff>0</xdr:rowOff>
    </xdr:from>
    <xdr:to>
      <xdr:col>9</xdr:col>
      <xdr:colOff>254000</xdr:colOff>
      <xdr:row>4</xdr:row>
      <xdr:rowOff>4089400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37CE2F2-B6C2-6A40-82D0-9DA2211CCE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673100</xdr:colOff>
      <xdr:row>4</xdr:row>
      <xdr:rowOff>1917700</xdr:rowOff>
    </xdr:from>
    <xdr:to>
      <xdr:col>14</xdr:col>
      <xdr:colOff>88900</xdr:colOff>
      <xdr:row>4</xdr:row>
      <xdr:rowOff>4089400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5833A9E-2644-6C4A-8AE2-2686A5DD54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</xdr:row>
      <xdr:rowOff>0</xdr:rowOff>
    </xdr:from>
    <xdr:to>
      <xdr:col>4</xdr:col>
      <xdr:colOff>38100</xdr:colOff>
      <xdr:row>4</xdr:row>
      <xdr:rowOff>4089400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A6E62AA-1B02-EA42-BB19-5814EA917C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660400</xdr:colOff>
      <xdr:row>4</xdr:row>
      <xdr:rowOff>76199</xdr:rowOff>
    </xdr:from>
    <xdr:to>
      <xdr:col>12</xdr:col>
      <xdr:colOff>12700</xdr:colOff>
      <xdr:row>4</xdr:row>
      <xdr:rowOff>773206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47D425AB-45D9-AD48-8F5B-90DEA257EDFD}"/>
            </a:ext>
          </a:extLst>
        </xdr:cNvPr>
        <xdr:cNvSpPr txBox="1"/>
      </xdr:nvSpPr>
      <xdr:spPr>
        <a:xfrm>
          <a:off x="9994900" y="1633817"/>
          <a:ext cx="5369859" cy="697007"/>
        </a:xfrm>
        <a:prstGeom prst="rect">
          <a:avLst/>
        </a:prstGeom>
        <a:solidFill>
          <a:schemeClr val="accent4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/>
          <a:r>
            <a:rPr lang="es-419" sz="1200">
              <a:latin typeface="Century Gothic" panose="020B0502020202020204" pitchFamily="34" charset="0"/>
            </a:rPr>
            <a:t>Ingrese datos del panel en las tablas que comienzan en la fila 10. </a:t>
          </a:r>
        </a:p>
        <a:p>
          <a:pPr rtl="0"/>
          <a:r>
            <a:rPr lang="es-419" sz="1200">
              <a:latin typeface="Century Gothic" panose="020B0502020202020204" pitchFamily="34" charset="0"/>
            </a:rPr>
            <a:t>Los gráficos del panel se completarán automáticamente. </a:t>
          </a:r>
        </a:p>
        <a:p>
          <a:pPr rtl="0"/>
          <a:r>
            <a:rPr lang="es-419" sz="1200">
              <a:latin typeface="Century Gothic" panose="020B0502020202020204" pitchFamily="34" charset="0"/>
            </a:rPr>
            <a:t>El usuario solo debe completar las celdas que no están sombreadas. 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Distributed-Team-Meeting-Planner10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Leads-and-Opportunities-Tracking-Template23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tributed Team Meeting Plan"/>
    </sheetNames>
    <sheetDataSet>
      <sheetData sheetId="0">
        <row r="6">
          <cell r="D6">
            <v>0.4375</v>
          </cell>
          <cell r="E6">
            <v>0.48958333333333331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s &amp; Opportunities Dashboard"/>
      <sheetName val="Leads"/>
      <sheetName val="Opportunities"/>
      <sheetName val="IC-Leads-and-Opportunities-Trac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es.smartsheet.com/try-it?trp=27715&amp;utm_language=ES&amp;utm_source=integrated-content&amp;utm_campaign=https://es.smartsheet.com/content/project-pipeline-template&amp;utm_medium=ic+Project+Pipeline+Tracker+excel+27715+es&amp;lpa=ic+Project+Pipeline+Tracker+excel+27715+es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U1007"/>
  <sheetViews>
    <sheetView showGridLines="0" tabSelected="1" zoomScaleNormal="100" workbookViewId="0">
      <pane ySplit="1" topLeftCell="A2" activePane="bottomLeft" state="frozen"/>
      <selection pane="bottomLeft" activeCell="B32" sqref="B32:O32"/>
    </sheetView>
  </sheetViews>
  <sheetFormatPr baseColWidth="10" defaultColWidth="11" defaultRowHeight="13"/>
  <cols>
    <col min="1" max="1" width="3.33203125" style="6" customWidth="1"/>
    <col min="2" max="2" width="18" style="6" customWidth="1"/>
    <col min="3" max="3" width="31.6640625" style="6" customWidth="1"/>
    <col min="4" max="4" width="15.1640625" style="6" customWidth="1"/>
    <col min="5" max="5" width="19.1640625" style="6" customWidth="1"/>
    <col min="6" max="6" width="17.6640625" style="6" customWidth="1"/>
    <col min="7" max="7" width="17.33203125" style="6" customWidth="1"/>
    <col min="8" max="8" width="18.1640625" style="6" customWidth="1"/>
    <col min="9" max="9" width="17.83203125" style="6" customWidth="1"/>
    <col min="10" max="10" width="17" style="6" customWidth="1"/>
    <col min="11" max="11" width="12.83203125" style="6" customWidth="1"/>
    <col min="12" max="12" width="15.83203125" style="6" bestFit="1" customWidth="1"/>
    <col min="13" max="13" width="19.1640625" style="6" customWidth="1"/>
    <col min="14" max="14" width="10.83203125" style="6" customWidth="1"/>
    <col min="15" max="15" width="21.1640625" style="6" customWidth="1"/>
    <col min="16" max="16" width="3.33203125" style="6" customWidth="1"/>
    <col min="17" max="17" width="15.6640625" style="6" customWidth="1"/>
    <col min="18" max="18" width="3.33203125" style="6" customWidth="1"/>
    <col min="19" max="19" width="17.83203125" style="6" customWidth="1"/>
    <col min="20" max="20" width="3.33203125" style="6" customWidth="1"/>
    <col min="21" max="21" width="10.83203125" style="6" customWidth="1"/>
    <col min="22" max="22" width="3.33203125" style="6" customWidth="1"/>
    <col min="23" max="16384" width="11" style="6"/>
  </cols>
  <sheetData>
    <row r="1" spans="1:257" s="10" customFormat="1" ht="50" customHeight="1">
      <c r="B1" s="34" t="s">
        <v>14</v>
      </c>
    </row>
    <row r="2" spans="1:257" s="18" customFormat="1" ht="30">
      <c r="A2" s="15"/>
      <c r="B2" s="79" t="s">
        <v>15</v>
      </c>
      <c r="C2" s="79"/>
      <c r="D2" s="79"/>
      <c r="E2" s="79"/>
      <c r="F2" s="16" t="s">
        <v>16</v>
      </c>
      <c r="G2" s="17" t="s">
        <v>17</v>
      </c>
      <c r="H2" s="16" t="s">
        <v>18</v>
      </c>
      <c r="I2" s="16" t="s">
        <v>19</v>
      </c>
      <c r="J2" s="16" t="s">
        <v>20</v>
      </c>
      <c r="K2" s="82" t="s">
        <v>21</v>
      </c>
      <c r="L2" s="82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</row>
    <row r="3" spans="1:257" ht="34.5" customHeight="1" thickBot="1">
      <c r="A3" s="1"/>
      <c r="B3" s="75"/>
      <c r="C3" s="76"/>
      <c r="D3" s="76"/>
      <c r="E3" s="77"/>
      <c r="F3" s="33" t="s">
        <v>0</v>
      </c>
      <c r="G3" s="67" t="s">
        <v>22</v>
      </c>
      <c r="H3" s="63">
        <f>E29</f>
        <v>0</v>
      </c>
      <c r="I3" s="64" t="str">
        <f>IFERROR(F29/F30,"0")</f>
        <v>0</v>
      </c>
      <c r="J3" s="66">
        <f>I29</f>
        <v>0</v>
      </c>
      <c r="K3" s="83">
        <f>IFERROR(AVERAGEIF(K10:K20,"&lt;&gt;0"),"")</f>
        <v>78</v>
      </c>
      <c r="L3" s="84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</row>
    <row r="4" spans="1:257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</row>
    <row r="5" spans="1:257" ht="323.2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ht="35.25" customHeight="1">
      <c r="A7" s="1"/>
      <c r="B7" s="81" t="s">
        <v>23</v>
      </c>
      <c r="C7" s="81"/>
      <c r="D7" s="8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ht="25" customHeight="1">
      <c r="A8" s="1"/>
      <c r="B8" s="80" t="s">
        <v>24</v>
      </c>
      <c r="C8" s="80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s="10" customFormat="1" ht="42.75" customHeight="1">
      <c r="A9" s="9"/>
      <c r="B9" s="13" t="s">
        <v>25</v>
      </c>
      <c r="C9" s="13" t="s">
        <v>26</v>
      </c>
      <c r="D9" s="57" t="s">
        <v>27</v>
      </c>
      <c r="E9" s="54" t="s">
        <v>62</v>
      </c>
      <c r="F9" s="51" t="s">
        <v>61</v>
      </c>
      <c r="G9" s="50" t="s">
        <v>63</v>
      </c>
      <c r="H9" s="49" t="s">
        <v>64</v>
      </c>
      <c r="I9" s="48" t="s">
        <v>65</v>
      </c>
      <c r="J9" s="61" t="s">
        <v>33</v>
      </c>
      <c r="K9" s="60" t="s">
        <v>34</v>
      </c>
      <c r="L9" s="13" t="s">
        <v>35</v>
      </c>
      <c r="M9" s="13" t="s">
        <v>17</v>
      </c>
      <c r="N9" s="13" t="s">
        <v>36</v>
      </c>
      <c r="O9" s="13" t="s">
        <v>37</v>
      </c>
      <c r="P9" s="9"/>
      <c r="Q9" s="13" t="s">
        <v>35</v>
      </c>
      <c r="R9" s="9"/>
      <c r="S9" s="13" t="s">
        <v>17</v>
      </c>
      <c r="T9" s="9"/>
      <c r="U9" s="13" t="s">
        <v>36</v>
      </c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9"/>
      <c r="HX9" s="9"/>
      <c r="HY9" s="9"/>
      <c r="HZ9" s="9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/>
      <c r="IU9" s="9"/>
      <c r="IV9" s="9"/>
      <c r="IW9" s="9"/>
    </row>
    <row r="10" spans="1:257" s="8" customFormat="1" ht="23.25" customHeight="1">
      <c r="A10" s="7"/>
      <c r="B10" s="3">
        <v>1</v>
      </c>
      <c r="C10" s="2" t="s">
        <v>38</v>
      </c>
      <c r="D10" s="58">
        <v>46389</v>
      </c>
      <c r="E10" s="55">
        <v>46395</v>
      </c>
      <c r="F10" s="52">
        <v>46402</v>
      </c>
      <c r="G10" s="52">
        <v>46414</v>
      </c>
      <c r="H10" s="52">
        <v>46418</v>
      </c>
      <c r="I10" s="52">
        <v>46438</v>
      </c>
      <c r="J10" s="58">
        <v>46446</v>
      </c>
      <c r="K10" s="62">
        <f>IF(J10=0,0,J10-D10)</f>
        <v>57</v>
      </c>
      <c r="L10" s="2" t="s">
        <v>39</v>
      </c>
      <c r="M10" s="11" t="s">
        <v>40</v>
      </c>
      <c r="N10" s="2" t="s">
        <v>41</v>
      </c>
      <c r="O10" s="2"/>
      <c r="Q10" s="40" t="s">
        <v>42</v>
      </c>
      <c r="S10" s="19" t="s">
        <v>43</v>
      </c>
      <c r="T10" s="7"/>
      <c r="U10" s="35" t="s">
        <v>44</v>
      </c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</row>
    <row r="11" spans="1:257" s="8" customFormat="1" ht="23.25" customHeight="1">
      <c r="A11" s="7"/>
      <c r="B11" s="3">
        <v>2</v>
      </c>
      <c r="C11" s="4" t="s">
        <v>3</v>
      </c>
      <c r="D11" s="59">
        <v>46391</v>
      </c>
      <c r="E11" s="56">
        <v>46398</v>
      </c>
      <c r="F11" s="53">
        <v>46405</v>
      </c>
      <c r="G11" s="53">
        <v>46422</v>
      </c>
      <c r="H11" s="53">
        <v>46436</v>
      </c>
      <c r="I11" s="53"/>
      <c r="J11" s="59"/>
      <c r="K11" s="62">
        <f t="shared" ref="K11:K20" si="0">IF(J11=0,0,J11-D11)</f>
        <v>0</v>
      </c>
      <c r="L11" s="3" t="s">
        <v>45</v>
      </c>
      <c r="M11" s="68" t="s">
        <v>46</v>
      </c>
      <c r="N11" s="3" t="s">
        <v>47</v>
      </c>
      <c r="O11" s="2"/>
      <c r="Q11" s="41" t="s">
        <v>48</v>
      </c>
      <c r="S11" s="3" t="s">
        <v>46</v>
      </c>
      <c r="T11" s="7"/>
      <c r="U11" s="36" t="s">
        <v>47</v>
      </c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</row>
    <row r="12" spans="1:257" s="8" customFormat="1" ht="23.25" customHeight="1">
      <c r="A12" s="7"/>
      <c r="B12" s="3">
        <v>3</v>
      </c>
      <c r="C12" s="4" t="s">
        <v>4</v>
      </c>
      <c r="D12" s="59">
        <v>46394</v>
      </c>
      <c r="E12" s="56">
        <v>46398</v>
      </c>
      <c r="F12" s="53">
        <v>46415</v>
      </c>
      <c r="G12" s="53">
        <v>46418</v>
      </c>
      <c r="H12" s="53"/>
      <c r="I12" s="53"/>
      <c r="J12" s="59"/>
      <c r="K12" s="62">
        <f t="shared" si="0"/>
        <v>0</v>
      </c>
      <c r="L12" s="3" t="s">
        <v>49</v>
      </c>
      <c r="M12" s="68" t="s">
        <v>46</v>
      </c>
      <c r="N12" s="3" t="s">
        <v>47</v>
      </c>
      <c r="O12" s="2"/>
      <c r="Q12" s="42" t="s">
        <v>49</v>
      </c>
      <c r="S12" s="3" t="s">
        <v>40</v>
      </c>
      <c r="T12" s="7"/>
      <c r="U12" s="37" t="s">
        <v>41</v>
      </c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</row>
    <row r="13" spans="1:257" s="8" customFormat="1" ht="23.25" customHeight="1">
      <c r="A13" s="7"/>
      <c r="B13" s="3">
        <v>4</v>
      </c>
      <c r="C13" s="11" t="s">
        <v>5</v>
      </c>
      <c r="D13" s="59">
        <v>46397</v>
      </c>
      <c r="E13" s="56">
        <v>46402</v>
      </c>
      <c r="F13" s="53">
        <v>46440</v>
      </c>
      <c r="G13" s="53"/>
      <c r="H13" s="53"/>
      <c r="I13" s="53"/>
      <c r="J13" s="59"/>
      <c r="K13" s="62">
        <f t="shared" si="0"/>
        <v>0</v>
      </c>
      <c r="L13" s="3" t="s">
        <v>48</v>
      </c>
      <c r="M13" s="68" t="s">
        <v>46</v>
      </c>
      <c r="N13" s="3" t="s">
        <v>44</v>
      </c>
      <c r="O13" s="2"/>
      <c r="Q13" s="43" t="s">
        <v>45</v>
      </c>
      <c r="S13" s="11" t="s">
        <v>50</v>
      </c>
      <c r="T13" s="7"/>
      <c r="U13" s="11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</row>
    <row r="14" spans="1:257" s="8" customFormat="1" ht="23.25" customHeight="1">
      <c r="A14" s="7"/>
      <c r="B14" s="3">
        <v>5</v>
      </c>
      <c r="C14" s="4" t="s">
        <v>6</v>
      </c>
      <c r="D14" s="59">
        <v>46400</v>
      </c>
      <c r="E14" s="56">
        <v>46407</v>
      </c>
      <c r="F14" s="53"/>
      <c r="G14" s="53"/>
      <c r="H14" s="53"/>
      <c r="I14" s="53"/>
      <c r="J14" s="59"/>
      <c r="K14" s="62">
        <f t="shared" si="0"/>
        <v>0</v>
      </c>
      <c r="L14" s="3" t="s">
        <v>42</v>
      </c>
      <c r="M14" s="68" t="s">
        <v>43</v>
      </c>
      <c r="N14" s="3" t="s">
        <v>44</v>
      </c>
      <c r="O14" s="2"/>
      <c r="P14" s="7"/>
      <c r="Q14" s="44" t="s">
        <v>51</v>
      </c>
      <c r="R14" s="7"/>
      <c r="S14" s="11" t="s">
        <v>52</v>
      </c>
      <c r="T14" s="7"/>
      <c r="U14" s="1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</row>
    <row r="15" spans="1:257" s="8" customFormat="1" ht="23.25" customHeight="1">
      <c r="A15" s="7"/>
      <c r="B15" s="3">
        <v>6</v>
      </c>
      <c r="C15" s="4" t="s">
        <v>7</v>
      </c>
      <c r="D15" s="59">
        <v>46403</v>
      </c>
      <c r="E15" s="56">
        <v>46416</v>
      </c>
      <c r="F15" s="53">
        <v>46432</v>
      </c>
      <c r="G15" s="53"/>
      <c r="H15" s="53"/>
      <c r="I15" s="53"/>
      <c r="J15" s="59"/>
      <c r="K15" s="62">
        <f t="shared" si="0"/>
        <v>0</v>
      </c>
      <c r="L15" s="3" t="s">
        <v>48</v>
      </c>
      <c r="M15" s="68" t="s">
        <v>50</v>
      </c>
      <c r="N15" s="3" t="s">
        <v>44</v>
      </c>
      <c r="O15" s="2"/>
      <c r="P15" s="7"/>
      <c r="Q15" s="45" t="s">
        <v>39</v>
      </c>
      <c r="R15" s="7"/>
      <c r="S15" s="65" t="s">
        <v>53</v>
      </c>
      <c r="T15" s="7"/>
      <c r="U15" s="1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</row>
    <row r="16" spans="1:257" s="8" customFormat="1" ht="23.25" customHeight="1">
      <c r="A16" s="7"/>
      <c r="B16" s="3">
        <v>7</v>
      </c>
      <c r="C16" s="12" t="s">
        <v>8</v>
      </c>
      <c r="D16" s="59">
        <v>46406</v>
      </c>
      <c r="E16" s="55">
        <v>46419</v>
      </c>
      <c r="F16" s="52">
        <v>46429</v>
      </c>
      <c r="G16" s="52">
        <v>46439</v>
      </c>
      <c r="H16" s="52"/>
      <c r="I16" s="52"/>
      <c r="J16" s="58"/>
      <c r="K16" s="62">
        <f t="shared" si="0"/>
        <v>0</v>
      </c>
      <c r="L16" s="3" t="s">
        <v>49</v>
      </c>
      <c r="M16" s="68" t="s">
        <v>52</v>
      </c>
      <c r="N16" s="3" t="s">
        <v>47</v>
      </c>
      <c r="O16" s="2"/>
      <c r="P16" s="7"/>
      <c r="Q16" s="1"/>
      <c r="R16" s="7"/>
      <c r="S16" s="1"/>
      <c r="T16" s="7"/>
      <c r="U16" s="1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</row>
    <row r="17" spans="1:257" s="8" customFormat="1" ht="23.25" customHeight="1">
      <c r="A17" s="7"/>
      <c r="B17" s="3">
        <v>8</v>
      </c>
      <c r="C17" s="12" t="s">
        <v>9</v>
      </c>
      <c r="D17" s="59">
        <v>46409</v>
      </c>
      <c r="E17" s="55">
        <v>46427</v>
      </c>
      <c r="F17" s="52">
        <v>46437</v>
      </c>
      <c r="G17" s="52">
        <v>46443</v>
      </c>
      <c r="H17" s="52">
        <v>46455</v>
      </c>
      <c r="I17" s="52"/>
      <c r="J17" s="58"/>
      <c r="K17" s="62">
        <f t="shared" si="0"/>
        <v>0</v>
      </c>
      <c r="L17" s="3" t="s">
        <v>45</v>
      </c>
      <c r="M17" s="68" t="s">
        <v>53</v>
      </c>
      <c r="N17" s="3" t="s">
        <v>44</v>
      </c>
      <c r="O17" s="2"/>
      <c r="P17" s="7"/>
      <c r="Q17" s="1"/>
      <c r="R17" s="7"/>
      <c r="S17" s="1"/>
      <c r="T17" s="7"/>
      <c r="U17" s="1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</row>
    <row r="18" spans="1:257" s="8" customFormat="1" ht="23.25" customHeight="1">
      <c r="A18" s="7"/>
      <c r="B18" s="3">
        <v>9</v>
      </c>
      <c r="C18" s="12" t="s">
        <v>10</v>
      </c>
      <c r="D18" s="59">
        <v>46412</v>
      </c>
      <c r="E18" s="55">
        <v>46423</v>
      </c>
      <c r="F18" s="52">
        <v>46433</v>
      </c>
      <c r="G18" s="52">
        <v>46443</v>
      </c>
      <c r="H18" s="52">
        <v>46446</v>
      </c>
      <c r="I18" s="52">
        <v>46460</v>
      </c>
      <c r="J18" s="58"/>
      <c r="K18" s="62">
        <f t="shared" si="0"/>
        <v>0</v>
      </c>
      <c r="L18" s="3" t="s">
        <v>51</v>
      </c>
      <c r="M18" s="68" t="s">
        <v>46</v>
      </c>
      <c r="N18" s="3" t="s">
        <v>41</v>
      </c>
      <c r="O18" s="2"/>
      <c r="P18" s="7"/>
      <c r="Q18" s="1"/>
      <c r="R18" s="7"/>
      <c r="S18" s="1"/>
      <c r="T18" s="7"/>
      <c r="U18" s="1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</row>
    <row r="19" spans="1:257" s="8" customFormat="1" ht="23.25" customHeight="1">
      <c r="A19" s="7"/>
      <c r="B19" s="3">
        <v>10</v>
      </c>
      <c r="C19" s="12" t="s">
        <v>11</v>
      </c>
      <c r="D19" s="59">
        <v>46415</v>
      </c>
      <c r="E19" s="55">
        <v>46424</v>
      </c>
      <c r="F19" s="52">
        <v>46448</v>
      </c>
      <c r="G19" s="52">
        <v>46472</v>
      </c>
      <c r="H19" s="52">
        <v>46483</v>
      </c>
      <c r="I19" s="52">
        <v>46493</v>
      </c>
      <c r="J19" s="58">
        <v>46497</v>
      </c>
      <c r="K19" s="62">
        <f t="shared" si="0"/>
        <v>82</v>
      </c>
      <c r="L19" s="3" t="s">
        <v>39</v>
      </c>
      <c r="M19" s="68" t="s">
        <v>40</v>
      </c>
      <c r="N19" s="3" t="s">
        <v>47</v>
      </c>
      <c r="O19" s="2"/>
      <c r="P19" s="7"/>
      <c r="Q19" s="1"/>
      <c r="R19" s="7"/>
      <c r="S19" s="1"/>
      <c r="T19" s="7"/>
      <c r="U19" s="1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</row>
    <row r="20" spans="1:257" s="8" customFormat="1" ht="23.25" customHeight="1">
      <c r="A20" s="7"/>
      <c r="B20" s="3">
        <v>11</v>
      </c>
      <c r="C20" s="12" t="s">
        <v>12</v>
      </c>
      <c r="D20" s="59">
        <v>46418</v>
      </c>
      <c r="E20" s="55">
        <v>46420</v>
      </c>
      <c r="F20" s="52">
        <v>46448</v>
      </c>
      <c r="G20" s="52">
        <v>46451</v>
      </c>
      <c r="H20" s="52">
        <v>46479</v>
      </c>
      <c r="I20" s="52">
        <v>46499</v>
      </c>
      <c r="J20" s="58">
        <v>46513</v>
      </c>
      <c r="K20" s="62">
        <f t="shared" si="0"/>
        <v>95</v>
      </c>
      <c r="L20" s="3" t="s">
        <v>39</v>
      </c>
      <c r="M20" s="68" t="s">
        <v>40</v>
      </c>
      <c r="N20" s="3" t="s">
        <v>44</v>
      </c>
      <c r="O20" s="2"/>
      <c r="P20" s="7"/>
      <c r="Q20" s="1"/>
      <c r="R20" s="7"/>
      <c r="S20" s="1"/>
      <c r="T20" s="7"/>
      <c r="U20" s="1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</row>
    <row r="21" spans="1:257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</row>
    <row r="22" spans="1:257" ht="25" customHeight="1">
      <c r="A22" s="1"/>
      <c r="D22" s="80" t="s">
        <v>54</v>
      </c>
      <c r="E22" s="80"/>
      <c r="F22" s="80"/>
      <c r="H22" s="80" t="s">
        <v>55</v>
      </c>
      <c r="I22" s="80"/>
      <c r="J22" s="80"/>
      <c r="K22" s="47"/>
      <c r="L22" s="78" t="s">
        <v>56</v>
      </c>
      <c r="M22" s="78"/>
      <c r="N22" s="78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</row>
    <row r="23" spans="1:257" s="14" customFormat="1" ht="23.25" customHeight="1">
      <c r="D23" s="30" t="s">
        <v>35</v>
      </c>
      <c r="E23" s="31" t="s">
        <v>57</v>
      </c>
      <c r="F23" s="31" t="s">
        <v>1</v>
      </c>
      <c r="H23" s="30" t="s">
        <v>17</v>
      </c>
      <c r="I23" s="31" t="s">
        <v>57</v>
      </c>
      <c r="J23" s="31" t="s">
        <v>1</v>
      </c>
      <c r="L23" s="30" t="s">
        <v>17</v>
      </c>
      <c r="M23" s="31" t="s">
        <v>57</v>
      </c>
      <c r="N23" s="31" t="s">
        <v>1</v>
      </c>
    </row>
    <row r="24" spans="1:257" s="14" customFormat="1" ht="23.25" customHeight="1">
      <c r="D24" s="40" t="s">
        <v>42</v>
      </c>
      <c r="E24" s="24">
        <f>COUNTIF(L10:L20, "Research")</f>
        <v>0</v>
      </c>
      <c r="F24" s="25" t="str">
        <f>IFERROR(E24/E30,"")</f>
        <v/>
      </c>
      <c r="H24" s="21" t="s">
        <v>43</v>
      </c>
      <c r="I24" s="24">
        <f>COUNTIF(M10:M20, "Not Started")</f>
        <v>0</v>
      </c>
      <c r="J24" s="25" t="str">
        <f>IFERROR(I24/I30,"")</f>
        <v/>
      </c>
      <c r="L24" s="46" t="s">
        <v>44</v>
      </c>
      <c r="M24" s="24">
        <f>COUNTIF(N10:N20, "Internal")</f>
        <v>0</v>
      </c>
      <c r="N24" s="25" t="str">
        <f>IFERROR(M24/M27,"")</f>
        <v/>
      </c>
    </row>
    <row r="25" spans="1:257" s="14" customFormat="1" ht="23.25" customHeight="1">
      <c r="D25" s="41" t="s">
        <v>48</v>
      </c>
      <c r="E25" s="24">
        <f>COUNTIF(L10:L20, "Approval")</f>
        <v>0</v>
      </c>
      <c r="F25" s="25" t="str">
        <f>IFERROR(E25/E30,"")</f>
        <v/>
      </c>
      <c r="H25" s="3" t="s">
        <v>46</v>
      </c>
      <c r="I25" s="24">
        <f>COUNTIF(M10:M20, "In Progress")</f>
        <v>0</v>
      </c>
      <c r="J25" s="25" t="str">
        <f>IFERROR(I25/I30,"")</f>
        <v/>
      </c>
      <c r="L25" s="38" t="s">
        <v>58</v>
      </c>
      <c r="M25" s="24">
        <f>COUNTIF(N10:N20, "External")</f>
        <v>0</v>
      </c>
      <c r="N25" s="25" t="str">
        <f>IFERROR(M25/M27,"")</f>
        <v/>
      </c>
    </row>
    <row r="26" spans="1:257" s="14" customFormat="1" ht="23.25" customHeight="1" thickBot="1">
      <c r="D26" s="42" t="s">
        <v>49</v>
      </c>
      <c r="E26" s="24">
        <f>COUNTIF(L10:L20, "Develop")</f>
        <v>0</v>
      </c>
      <c r="F26" s="25" t="str">
        <f>IFERROR(E26/E30,"")</f>
        <v/>
      </c>
      <c r="H26" s="20" t="s">
        <v>40</v>
      </c>
      <c r="I26" s="24">
        <f>COUNTIF(M10:M20, "Complete")</f>
        <v>0</v>
      </c>
      <c r="J26" s="25" t="str">
        <f>IFERROR(I26/I30,"")</f>
        <v/>
      </c>
      <c r="L26" s="39" t="s">
        <v>59</v>
      </c>
      <c r="M26" s="26">
        <f>COUNTIF(N10:N20, "Hybrid")</f>
        <v>0</v>
      </c>
      <c r="N26" s="27" t="str">
        <f>IFERROR(M26/M27,"")</f>
        <v/>
      </c>
    </row>
    <row r="27" spans="1:257" s="14" customFormat="1" ht="23.25" customHeight="1">
      <c r="D27" s="43" t="s">
        <v>45</v>
      </c>
      <c r="E27" s="24">
        <f>COUNTIF(L10:L20, "Test")</f>
        <v>0</v>
      </c>
      <c r="F27" s="25" t="str">
        <f>IFERROR(E27/E30,"")</f>
        <v/>
      </c>
      <c r="H27" s="21" t="s">
        <v>50</v>
      </c>
      <c r="I27" s="24">
        <f>COUNTIF(M10:M20, "Overdue")</f>
        <v>0</v>
      </c>
      <c r="J27" s="25" t="str">
        <f>IFERROR(I27/I30,"")</f>
        <v/>
      </c>
      <c r="L27" s="23" t="s">
        <v>2</v>
      </c>
      <c r="M27" s="28">
        <f>SUM(M22:M26)</f>
        <v>0</v>
      </c>
      <c r="N27" s="29">
        <f>SUM(N22:N26)</f>
        <v>0</v>
      </c>
    </row>
    <row r="28" spans="1:257" s="14" customFormat="1" ht="25" customHeight="1">
      <c r="D28" s="44" t="s">
        <v>51</v>
      </c>
      <c r="E28" s="24">
        <f>COUNTIF(L10:L20, "Execute")</f>
        <v>0</v>
      </c>
      <c r="F28" s="25" t="str">
        <f>IFERROR(E28/E30,"")</f>
        <v/>
      </c>
      <c r="H28" s="21" t="s">
        <v>52</v>
      </c>
      <c r="I28" s="24">
        <f>COUNTIF(M10:M20, "Overdue")</f>
        <v>0</v>
      </c>
      <c r="J28" s="25" t="str">
        <f>IFERROR(I28/I30,"")</f>
        <v/>
      </c>
    </row>
    <row r="29" spans="1:257" s="14" customFormat="1" ht="25" customHeight="1" thickBot="1">
      <c r="D29" s="45" t="s">
        <v>39</v>
      </c>
      <c r="E29" s="26">
        <f>COUNTIF(L10:L20, "Launch")</f>
        <v>0</v>
      </c>
      <c r="F29" s="27" t="str">
        <f>IFERROR(E29/E30,"")</f>
        <v/>
      </c>
      <c r="H29" s="22" t="s">
        <v>53</v>
      </c>
      <c r="I29" s="26">
        <f>COUNTIF(M10:M20, "On Hold")</f>
        <v>0</v>
      </c>
      <c r="J29" s="27" t="str">
        <f>IFERROR(I29/I30,"")</f>
        <v/>
      </c>
    </row>
    <row r="30" spans="1:257" s="14" customFormat="1" ht="25" customHeight="1">
      <c r="D30" s="23" t="s">
        <v>2</v>
      </c>
      <c r="E30" s="28">
        <f>SUM(E24:E29)</f>
        <v>0</v>
      </c>
      <c r="F30" s="29">
        <f>SUM(F24:F29)</f>
        <v>0</v>
      </c>
      <c r="H30" s="23" t="s">
        <v>2</v>
      </c>
      <c r="I30" s="28">
        <f>SUM(I25:I29)</f>
        <v>0</v>
      </c>
      <c r="J30" s="29">
        <f>SUM(J25:J29)</f>
        <v>0</v>
      </c>
    </row>
    <row r="31" spans="1:257" s="14" customFormat="1"/>
    <row r="32" spans="1:257" customFormat="1" ht="50.25" customHeight="1">
      <c r="A32" s="6"/>
      <c r="B32" s="86" t="s">
        <v>60</v>
      </c>
      <c r="C32" s="86"/>
      <c r="D32" s="86"/>
      <c r="E32" s="86"/>
      <c r="F32" s="86"/>
      <c r="G32" s="86"/>
      <c r="H32" s="86"/>
      <c r="I32" s="86"/>
      <c r="J32" s="86"/>
      <c r="K32" s="86"/>
      <c r="L32" s="86"/>
      <c r="M32" s="86"/>
      <c r="N32" s="86"/>
      <c r="O32" s="86"/>
    </row>
    <row r="33" spans="1:257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8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8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8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8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8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8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8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8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8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8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8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8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8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8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  <c r="JG318" s="1"/>
      <c r="JH318" s="1"/>
      <c r="JI318" s="1"/>
      <c r="JJ318" s="1"/>
      <c r="JK318" s="1"/>
      <c r="JL318" s="1"/>
      <c r="JM318" s="1"/>
      <c r="JN318" s="1"/>
      <c r="JO318" s="1"/>
      <c r="JP318" s="1"/>
      <c r="JQ318" s="1"/>
      <c r="JR318" s="1"/>
      <c r="JS318" s="1"/>
      <c r="JT318" s="1"/>
      <c r="JU318" s="1"/>
    </row>
    <row r="319" spans="1:28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  <c r="JG319" s="1"/>
      <c r="JH319" s="1"/>
      <c r="JI319" s="1"/>
      <c r="JJ319" s="1"/>
      <c r="JK319" s="1"/>
      <c r="JL319" s="1"/>
      <c r="JM319" s="1"/>
      <c r="JN319" s="1"/>
      <c r="JO319" s="1"/>
      <c r="JP319" s="1"/>
      <c r="JQ319" s="1"/>
      <c r="JR319" s="1"/>
      <c r="JS319" s="1"/>
      <c r="JT319" s="1"/>
      <c r="JU319" s="1"/>
    </row>
    <row r="320" spans="1:28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  <c r="JG320" s="1"/>
      <c r="JH320" s="1"/>
      <c r="JI320" s="1"/>
      <c r="JJ320" s="1"/>
      <c r="JK320" s="1"/>
      <c r="JL320" s="1"/>
      <c r="JM320" s="1"/>
      <c r="JN320" s="1"/>
      <c r="JO320" s="1"/>
      <c r="JP320" s="1"/>
      <c r="JQ320" s="1"/>
      <c r="JR320" s="1"/>
      <c r="JS320" s="1"/>
      <c r="JT320" s="1"/>
      <c r="JU320" s="1"/>
    </row>
    <row r="321" spans="1:28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  <c r="JI321" s="1"/>
      <c r="JJ321" s="1"/>
      <c r="JK321" s="1"/>
      <c r="JL321" s="1"/>
      <c r="JM321" s="1"/>
      <c r="JN321" s="1"/>
      <c r="JO321" s="1"/>
      <c r="JP321" s="1"/>
      <c r="JQ321" s="1"/>
      <c r="JR321" s="1"/>
      <c r="JS321" s="1"/>
      <c r="JT321" s="1"/>
      <c r="JU321" s="1"/>
    </row>
    <row r="322" spans="1:28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  <c r="JI322" s="1"/>
      <c r="JJ322" s="1"/>
      <c r="JK322" s="1"/>
      <c r="JL322" s="1"/>
      <c r="JM322" s="1"/>
      <c r="JN322" s="1"/>
      <c r="JO322" s="1"/>
      <c r="JP322" s="1"/>
      <c r="JQ322" s="1"/>
      <c r="JR322" s="1"/>
      <c r="JS322" s="1"/>
      <c r="JT322" s="1"/>
      <c r="JU322" s="1"/>
    </row>
    <row r="323" spans="1:28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  <c r="JK323" s="1"/>
      <c r="JL323" s="1"/>
      <c r="JM323" s="1"/>
      <c r="JN323" s="1"/>
      <c r="JO323" s="1"/>
      <c r="JP323" s="1"/>
      <c r="JQ323" s="1"/>
      <c r="JR323" s="1"/>
      <c r="JS323" s="1"/>
      <c r="JT323" s="1"/>
      <c r="JU323" s="1"/>
    </row>
    <row r="324" spans="1:28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1"/>
      <c r="JI324" s="1"/>
      <c r="JJ324" s="1"/>
      <c r="JK324" s="1"/>
      <c r="JL324" s="1"/>
      <c r="JM324" s="1"/>
      <c r="JN324" s="1"/>
      <c r="JO324" s="1"/>
      <c r="JP324" s="1"/>
      <c r="JQ324" s="1"/>
      <c r="JR324" s="1"/>
      <c r="JS324" s="1"/>
      <c r="JT324" s="1"/>
      <c r="JU324" s="1"/>
    </row>
    <row r="325" spans="1:28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  <c r="JK325" s="1"/>
      <c r="JL325" s="1"/>
      <c r="JM325" s="1"/>
      <c r="JN325" s="1"/>
      <c r="JO325" s="1"/>
      <c r="JP325" s="1"/>
      <c r="JQ325" s="1"/>
      <c r="JR325" s="1"/>
      <c r="JS325" s="1"/>
      <c r="JT325" s="1"/>
      <c r="JU325" s="1"/>
    </row>
    <row r="326" spans="1:28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  <c r="JT326" s="1"/>
      <c r="JU326" s="1"/>
    </row>
    <row r="327" spans="1:28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</row>
    <row r="328" spans="1:28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</row>
    <row r="329" spans="1:28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</row>
    <row r="330" spans="1:28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</row>
    <row r="331" spans="1:28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</row>
    <row r="332" spans="1:28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</row>
    <row r="333" spans="1:28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</row>
    <row r="334" spans="1:28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</row>
    <row r="335" spans="1:28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</row>
    <row r="336" spans="1:28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</row>
    <row r="337" spans="1:28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</row>
    <row r="338" spans="1:28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</row>
    <row r="339" spans="1:28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</row>
    <row r="340" spans="1:28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</row>
    <row r="341" spans="1:28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</row>
    <row r="342" spans="1:28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</row>
    <row r="343" spans="1:28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</row>
    <row r="344" spans="1:28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</row>
    <row r="345" spans="1:28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</row>
    <row r="346" spans="1:28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</row>
    <row r="347" spans="1:28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</row>
    <row r="348" spans="1:28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</row>
    <row r="349" spans="1:28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</row>
    <row r="350" spans="1:28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</row>
    <row r="351" spans="1:28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</row>
    <row r="352" spans="1:28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</row>
    <row r="353" spans="1:28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</row>
    <row r="354" spans="1:28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</row>
    <row r="355" spans="1:28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</row>
    <row r="356" spans="1:28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</row>
    <row r="357" spans="1:28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</row>
    <row r="358" spans="1:28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</row>
    <row r="359" spans="1:28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</row>
    <row r="360" spans="1:28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</row>
    <row r="361" spans="1:28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</row>
    <row r="362" spans="1:28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</row>
    <row r="363" spans="1:28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</row>
    <row r="364" spans="1:28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</row>
    <row r="365" spans="1:28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</row>
    <row r="366" spans="1:28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</row>
    <row r="367" spans="1:28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</row>
    <row r="368" spans="1:28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</row>
    <row r="369" spans="1:28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</row>
    <row r="370" spans="1:28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</row>
    <row r="371" spans="1:28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</row>
    <row r="372" spans="1:28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</row>
    <row r="373" spans="1:28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</row>
    <row r="374" spans="1:28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</row>
    <row r="375" spans="1:28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</row>
    <row r="376" spans="1:28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</row>
    <row r="377" spans="1:28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</row>
    <row r="378" spans="1:28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</row>
    <row r="379" spans="1:28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</row>
    <row r="380" spans="1:28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</row>
    <row r="381" spans="1:2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</row>
    <row r="382" spans="1:28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</row>
    <row r="383" spans="1:28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</row>
    <row r="384" spans="1:28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</row>
    <row r="385" spans="1:28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</sheetData>
  <mergeCells count="10">
    <mergeCell ref="B32:O32"/>
    <mergeCell ref="B3:E3"/>
    <mergeCell ref="L22:N22"/>
    <mergeCell ref="B2:E2"/>
    <mergeCell ref="B8:C8"/>
    <mergeCell ref="B7:D7"/>
    <mergeCell ref="H22:J22"/>
    <mergeCell ref="D22:F22"/>
    <mergeCell ref="K2:L2"/>
    <mergeCell ref="K3:L3"/>
  </mergeCells>
  <phoneticPr fontId="3" type="noConversion"/>
  <conditionalFormatting sqref="K10:K20">
    <cfRule type="containsText" dxfId="31" priority="7" operator="containsText" text="0">
      <formula>NOT(ISERROR(SEARCH("0",K10)))</formula>
    </cfRule>
  </conditionalFormatting>
  <conditionalFormatting sqref="Q10:Q15 L10:L20 D24:D29">
    <cfRule type="containsText" dxfId="30" priority="13" operator="containsText" text="Investigación">
      <formula>NOT(ISERROR(SEARCH("Investigación",D10)))</formula>
    </cfRule>
    <cfRule type="containsText" dxfId="29" priority="8" operator="containsText" text="Lanzamiento">
      <formula>NOT(ISERROR(SEARCH("Lanzamiento",D10)))</formula>
    </cfRule>
    <cfRule type="containsText" dxfId="28" priority="9" operator="containsText" text="Ejecución">
      <formula>NOT(ISERROR(SEARCH("Ejecución",D10)))</formula>
    </cfRule>
    <cfRule type="containsText" dxfId="27" priority="10" operator="containsText" text="Prueba">
      <formula>NOT(ISERROR(SEARCH("Prueba",D10)))</formula>
    </cfRule>
    <cfRule type="containsText" dxfId="26" priority="11" operator="containsText" text="Desarrollo">
      <formula>NOT(ISERROR(SEARCH("Desarrollo",D10)))</formula>
    </cfRule>
    <cfRule type="containsText" dxfId="25" priority="12" operator="containsText" text="Aprobación">
      <formula>NOT(ISERROR(SEARCH("Aprobación",D10)))</formula>
    </cfRule>
  </conditionalFormatting>
  <conditionalFormatting sqref="S10:S15 M10:M20 H24:H29">
    <cfRule type="containsText" dxfId="24" priority="1" operator="containsText" text="En riesgo">
      <formula>NOT(ISERROR(SEARCH("En riesgo",H10)))</formula>
    </cfRule>
    <cfRule type="containsText" dxfId="23" priority="76" operator="containsText" text="Atrasado">
      <formula>NOT(ISERROR(SEARCH("Atrasado",H10)))</formula>
    </cfRule>
    <cfRule type="containsText" dxfId="22" priority="99" operator="containsText" text="No se ha iniciado">
      <formula>NOT(ISERROR(SEARCH("No se ha iniciado",H10)))</formula>
    </cfRule>
    <cfRule type="containsText" dxfId="21" priority="98" operator="containsText" text="En curso">
      <formula>NOT(ISERROR(SEARCH("En curso",H10)))</formula>
    </cfRule>
    <cfRule type="containsText" dxfId="20" priority="97" operator="containsText" text="Completo">
      <formula>NOT(ISERROR(SEARCH("Completo",H10)))</formula>
    </cfRule>
    <cfRule type="containsText" dxfId="19" priority="96" operator="containsText" text="En espera">
      <formula>NOT(ISERROR(SEARCH("En espera",H10)))</formula>
    </cfRule>
  </conditionalFormatting>
  <conditionalFormatting sqref="U10:U13 N10:N20 L24:L26">
    <cfRule type="containsText" dxfId="18" priority="79" operator="containsText" text="Externo">
      <formula>NOT(ISERROR(SEARCH("Externo",L10)))</formula>
    </cfRule>
    <cfRule type="containsText" dxfId="17" priority="78" operator="containsText" text="Interno">
      <formula>NOT(ISERROR(SEARCH("Interno",L10)))</formula>
    </cfRule>
    <cfRule type="containsText" dxfId="16" priority="77" operator="containsText" text="Híbrido">
      <formula>NOT(ISERROR(SEARCH("Híbrido",L10)))</formula>
    </cfRule>
  </conditionalFormatting>
  <dataValidations count="3">
    <dataValidation type="list" allowBlank="1" showInputMessage="1" showErrorMessage="1" sqref="M10:M20" xr:uid="{00000000-0002-0000-0000-000000000000}">
      <formula1>$S$10:$S$15</formula1>
    </dataValidation>
    <dataValidation type="list" allowBlank="1" showInputMessage="1" showErrorMessage="1" sqref="N10:N20" xr:uid="{00000000-0002-0000-0000-000001000000}">
      <formula1>$U$10:$U$13</formula1>
    </dataValidation>
    <dataValidation type="list" allowBlank="1" showInputMessage="1" showErrorMessage="1" sqref="L10:L20" xr:uid="{00000000-0002-0000-0000-000002000000}">
      <formula1>$Q$10:$Q$15</formula1>
    </dataValidation>
  </dataValidations>
  <hyperlinks>
    <hyperlink ref="B32:O32" r:id="rId1" display="HAGA CLIC AQUÍ PARA CREAR EN SMARTSHEET" xr:uid="{00000000-0004-0000-0000-000000000000}"/>
  </hyperlinks>
  <pageMargins left="0.3" right="0.3" top="0.3" bottom="0.3" header="0" footer="0"/>
  <pageSetup scale="66" fitToHeight="0" orientation="landscape" horizontalDpi="4294967292" verticalDpi="4294967292"/>
  <rowBreaks count="1" manualBreakCount="1">
    <brk id="5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79998168889431442"/>
    <pageSetUpPr fitToPage="1"/>
  </sheetPr>
  <dimension ref="A1:JQ1006"/>
  <sheetViews>
    <sheetView showGridLines="0" zoomScale="85" zoomScaleNormal="85" workbookViewId="0">
      <pane ySplit="1" topLeftCell="A2" activePane="bottomLeft" state="frozen"/>
      <selection pane="bottomLeft" activeCell="B3" sqref="B3:E3"/>
    </sheetView>
  </sheetViews>
  <sheetFormatPr baseColWidth="10" defaultColWidth="11" defaultRowHeight="13"/>
  <cols>
    <col min="1" max="1" width="3.33203125" style="6" customWidth="1"/>
    <col min="2" max="2" width="18" style="6" customWidth="1"/>
    <col min="3" max="3" width="31.6640625" style="6" customWidth="1"/>
    <col min="4" max="4" width="15.1640625" style="6" customWidth="1"/>
    <col min="5" max="5" width="19.1640625" style="6" customWidth="1"/>
    <col min="6" max="6" width="17.6640625" style="6" customWidth="1"/>
    <col min="7" max="7" width="17.33203125" style="6" customWidth="1"/>
    <col min="8" max="8" width="18.1640625" style="6" customWidth="1"/>
    <col min="9" max="9" width="17.83203125" style="6" customWidth="1"/>
    <col min="10" max="10" width="17" style="6" customWidth="1"/>
    <col min="11" max="13" width="12.83203125" style="6" customWidth="1"/>
    <col min="14" max="14" width="10.83203125" style="6" customWidth="1"/>
    <col min="15" max="15" width="25.83203125" style="6" customWidth="1"/>
    <col min="16" max="16" width="3.33203125" style="6" customWidth="1"/>
    <col min="17" max="17" width="15.6640625" style="6" customWidth="1"/>
    <col min="18" max="18" width="3.33203125" style="6" customWidth="1"/>
    <col min="19" max="19" width="17.83203125" style="6" customWidth="1"/>
    <col min="20" max="20" width="3.33203125" style="6" customWidth="1"/>
    <col min="21" max="21" width="10.83203125" style="6" customWidth="1"/>
    <col min="22" max="22" width="3.33203125" style="6" customWidth="1"/>
    <col min="23" max="16384" width="11" style="6"/>
  </cols>
  <sheetData>
    <row r="1" spans="1:253" s="10" customFormat="1" ht="50" customHeight="1">
      <c r="B1" s="34" t="s">
        <v>14</v>
      </c>
    </row>
    <row r="2" spans="1:253" s="18" customFormat="1" ht="33" customHeight="1">
      <c r="A2" s="15"/>
      <c r="B2" s="79" t="s">
        <v>15</v>
      </c>
      <c r="C2" s="79"/>
      <c r="D2" s="79"/>
      <c r="E2" s="79"/>
      <c r="F2" s="16" t="s">
        <v>16</v>
      </c>
      <c r="G2" s="17" t="s">
        <v>17</v>
      </c>
      <c r="H2" s="16" t="s">
        <v>18</v>
      </c>
      <c r="I2" s="16" t="s">
        <v>19</v>
      </c>
      <c r="J2" s="16" t="s">
        <v>20</v>
      </c>
      <c r="K2" s="82" t="s">
        <v>21</v>
      </c>
      <c r="L2" s="82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</row>
    <row r="3" spans="1:253" ht="35.25" customHeight="1" thickBot="1">
      <c r="A3" s="1"/>
      <c r="B3" s="75"/>
      <c r="C3" s="76"/>
      <c r="D3" s="76"/>
      <c r="E3" s="77"/>
      <c r="F3" s="33" t="s">
        <v>0</v>
      </c>
      <c r="G3" s="67" t="s">
        <v>22</v>
      </c>
      <c r="H3" s="63">
        <f>E29</f>
        <v>0</v>
      </c>
      <c r="I3" s="64" t="str">
        <f>IFERROR(F29/F30,"0")</f>
        <v>0</v>
      </c>
      <c r="J3" s="66">
        <f>I29</f>
        <v>0</v>
      </c>
      <c r="K3" s="83">
        <f>IFERROR(AVERAGEIF(K10:K20,"0"),"")</f>
        <v>0</v>
      </c>
      <c r="L3" s="84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53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</row>
    <row r="5" spans="1:253" ht="323.25" customHeight="1">
      <c r="A5" s="1"/>
      <c r="B5" s="1"/>
      <c r="C5" s="1"/>
      <c r="D5" s="1"/>
      <c r="E5" s="1"/>
      <c r="F5" s="1"/>
      <c r="G5" s="1"/>
      <c r="H5" s="1"/>
      <c r="I5" s="1"/>
      <c r="J5" s="85"/>
      <c r="K5" s="85"/>
      <c r="L5" s="85"/>
      <c r="M5" s="85"/>
      <c r="N5" s="85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</row>
    <row r="6" spans="1:253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</row>
    <row r="7" spans="1:253" ht="35.25" customHeight="1">
      <c r="A7" s="1"/>
      <c r="B7" s="81" t="s">
        <v>23</v>
      </c>
      <c r="C7" s="81"/>
      <c r="D7" s="8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</row>
    <row r="8" spans="1:253" ht="25" customHeight="1">
      <c r="A8" s="1"/>
      <c r="B8" s="80" t="s">
        <v>24</v>
      </c>
      <c r="C8" s="80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</row>
    <row r="9" spans="1:253" s="10" customFormat="1" ht="42.75" customHeight="1">
      <c r="A9" s="9"/>
      <c r="B9" s="13" t="s">
        <v>25</v>
      </c>
      <c r="C9" s="13" t="s">
        <v>26</v>
      </c>
      <c r="D9" s="57" t="s">
        <v>27</v>
      </c>
      <c r="E9" s="54" t="s">
        <v>28</v>
      </c>
      <c r="F9" s="51" t="s">
        <v>29</v>
      </c>
      <c r="G9" s="50" t="s">
        <v>30</v>
      </c>
      <c r="H9" s="49" t="s">
        <v>31</v>
      </c>
      <c r="I9" s="48" t="s">
        <v>32</v>
      </c>
      <c r="J9" s="61" t="s">
        <v>66</v>
      </c>
      <c r="K9" s="60" t="s">
        <v>34</v>
      </c>
      <c r="L9" s="13" t="s">
        <v>35</v>
      </c>
      <c r="M9" s="13" t="s">
        <v>17</v>
      </c>
      <c r="N9" s="13" t="s">
        <v>36</v>
      </c>
      <c r="O9" s="13" t="s">
        <v>37</v>
      </c>
      <c r="P9" s="9"/>
      <c r="Q9" s="13" t="s">
        <v>35</v>
      </c>
      <c r="R9" s="9"/>
      <c r="S9" s="13" t="s">
        <v>17</v>
      </c>
      <c r="T9" s="9"/>
      <c r="U9" s="13" t="s">
        <v>36</v>
      </c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9"/>
      <c r="HX9" s="9"/>
      <c r="HY9" s="9"/>
      <c r="HZ9" s="9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</row>
    <row r="10" spans="1:253" s="8" customFormat="1" ht="23.25" customHeight="1">
      <c r="A10" s="7"/>
      <c r="B10" s="3"/>
      <c r="C10" s="2"/>
      <c r="D10" s="69"/>
      <c r="E10" s="70"/>
      <c r="F10" s="71"/>
      <c r="G10" s="71"/>
      <c r="H10" s="71"/>
      <c r="I10" s="71"/>
      <c r="J10" s="69"/>
      <c r="K10" s="62">
        <f>IF(J10=0,0,J10-D10)</f>
        <v>0</v>
      </c>
      <c r="L10" s="2"/>
      <c r="M10" s="11"/>
      <c r="N10" s="2"/>
      <c r="O10" s="2"/>
      <c r="Q10" s="40" t="s">
        <v>42</v>
      </c>
      <c r="S10" s="19" t="s">
        <v>43</v>
      </c>
      <c r="T10" s="7"/>
      <c r="U10" s="35" t="s">
        <v>44</v>
      </c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</row>
    <row r="11" spans="1:253" s="8" customFormat="1" ht="23.25" customHeight="1">
      <c r="A11" s="7"/>
      <c r="B11" s="3"/>
      <c r="C11" s="4"/>
      <c r="D11" s="72"/>
      <c r="E11" s="73"/>
      <c r="F11" s="74"/>
      <c r="G11" s="74"/>
      <c r="H11" s="74"/>
      <c r="I11" s="74"/>
      <c r="J11" s="72"/>
      <c r="K11" s="62">
        <f t="shared" ref="K11:K20" si="0">IF(J11=0,0,J11-D11)</f>
        <v>0</v>
      </c>
      <c r="L11" s="3"/>
      <c r="M11" s="68"/>
      <c r="N11" s="3"/>
      <c r="O11" s="2"/>
      <c r="Q11" s="41" t="s">
        <v>48</v>
      </c>
      <c r="S11" s="3" t="s">
        <v>46</v>
      </c>
      <c r="T11" s="7"/>
      <c r="U11" s="36" t="s">
        <v>47</v>
      </c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</row>
    <row r="12" spans="1:253" s="8" customFormat="1" ht="23.25" customHeight="1">
      <c r="A12" s="7"/>
      <c r="B12" s="3"/>
      <c r="C12" s="4"/>
      <c r="D12" s="72"/>
      <c r="E12" s="73"/>
      <c r="F12" s="74"/>
      <c r="G12" s="74"/>
      <c r="H12" s="74"/>
      <c r="I12" s="74"/>
      <c r="J12" s="72"/>
      <c r="K12" s="62">
        <f t="shared" si="0"/>
        <v>0</v>
      </c>
      <c r="L12" s="3"/>
      <c r="M12" s="68"/>
      <c r="N12" s="3"/>
      <c r="O12" s="2"/>
      <c r="Q12" s="42" t="s">
        <v>49</v>
      </c>
      <c r="S12" s="3" t="s">
        <v>40</v>
      </c>
      <c r="T12" s="7"/>
      <c r="U12" s="37" t="s">
        <v>41</v>
      </c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</row>
    <row r="13" spans="1:253" s="8" customFormat="1" ht="23.25" customHeight="1">
      <c r="A13" s="7"/>
      <c r="B13" s="3"/>
      <c r="C13" s="11"/>
      <c r="D13" s="72"/>
      <c r="E13" s="73"/>
      <c r="F13" s="74"/>
      <c r="G13" s="74"/>
      <c r="H13" s="74"/>
      <c r="I13" s="74"/>
      <c r="J13" s="72"/>
      <c r="K13" s="62">
        <f t="shared" si="0"/>
        <v>0</v>
      </c>
      <c r="L13" s="3"/>
      <c r="M13" s="68"/>
      <c r="N13" s="3"/>
      <c r="O13" s="2"/>
      <c r="Q13" s="43" t="s">
        <v>45</v>
      </c>
      <c r="S13" s="11" t="s">
        <v>50</v>
      </c>
      <c r="T13" s="7"/>
      <c r="U13" s="11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</row>
    <row r="14" spans="1:253" s="8" customFormat="1" ht="23.25" customHeight="1">
      <c r="A14" s="7"/>
      <c r="B14" s="3"/>
      <c r="C14" s="4"/>
      <c r="D14" s="72"/>
      <c r="E14" s="73"/>
      <c r="F14" s="74"/>
      <c r="G14" s="74"/>
      <c r="H14" s="74"/>
      <c r="I14" s="74"/>
      <c r="J14" s="72"/>
      <c r="K14" s="62">
        <f t="shared" si="0"/>
        <v>0</v>
      </c>
      <c r="L14" s="3"/>
      <c r="M14" s="68"/>
      <c r="N14" s="3"/>
      <c r="O14" s="2"/>
      <c r="P14" s="7"/>
      <c r="Q14" s="44" t="s">
        <v>51</v>
      </c>
      <c r="R14" s="7"/>
      <c r="S14" s="11" t="s">
        <v>52</v>
      </c>
      <c r="T14" s="7"/>
      <c r="U14" s="1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</row>
    <row r="15" spans="1:253" s="8" customFormat="1" ht="23.25" customHeight="1">
      <c r="A15" s="7"/>
      <c r="B15" s="3"/>
      <c r="C15" s="4"/>
      <c r="D15" s="72"/>
      <c r="E15" s="73"/>
      <c r="F15" s="74"/>
      <c r="G15" s="74"/>
      <c r="H15" s="74"/>
      <c r="I15" s="74"/>
      <c r="J15" s="72"/>
      <c r="K15" s="62">
        <f t="shared" si="0"/>
        <v>0</v>
      </c>
      <c r="L15" s="3"/>
      <c r="M15" s="68"/>
      <c r="N15" s="3"/>
      <c r="O15" s="2"/>
      <c r="P15" s="7"/>
      <c r="Q15" s="45" t="s">
        <v>39</v>
      </c>
      <c r="R15" s="7"/>
      <c r="S15" s="65" t="s">
        <v>53</v>
      </c>
      <c r="T15" s="7"/>
      <c r="U15" s="1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</row>
    <row r="16" spans="1:253" s="8" customFormat="1" ht="23.25" customHeight="1">
      <c r="A16" s="7"/>
      <c r="B16" s="3"/>
      <c r="C16" s="12"/>
      <c r="D16" s="72"/>
      <c r="E16" s="70"/>
      <c r="F16" s="71"/>
      <c r="G16" s="71"/>
      <c r="H16" s="71"/>
      <c r="I16" s="71"/>
      <c r="J16" s="69"/>
      <c r="K16" s="62">
        <f t="shared" si="0"/>
        <v>0</v>
      </c>
      <c r="L16" s="3"/>
      <c r="M16" s="68"/>
      <c r="N16" s="3"/>
      <c r="O16" s="2"/>
      <c r="P16" s="7"/>
      <c r="Q16" s="1"/>
      <c r="R16" s="7"/>
      <c r="S16" s="1"/>
      <c r="T16" s="7"/>
      <c r="U16" s="1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</row>
    <row r="17" spans="1:253" s="8" customFormat="1" ht="23.25" customHeight="1">
      <c r="A17" s="7"/>
      <c r="B17" s="3"/>
      <c r="C17" s="12"/>
      <c r="D17" s="72"/>
      <c r="E17" s="70"/>
      <c r="F17" s="71"/>
      <c r="G17" s="71"/>
      <c r="H17" s="71"/>
      <c r="I17" s="71"/>
      <c r="J17" s="69"/>
      <c r="K17" s="62">
        <f t="shared" si="0"/>
        <v>0</v>
      </c>
      <c r="L17" s="3"/>
      <c r="M17" s="68"/>
      <c r="N17" s="3"/>
      <c r="O17" s="2"/>
      <c r="P17" s="7"/>
      <c r="Q17" s="1"/>
      <c r="R17" s="7"/>
      <c r="S17" s="1"/>
      <c r="T17" s="7"/>
      <c r="U17" s="1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</row>
    <row r="18" spans="1:253" s="8" customFormat="1" ht="23.25" customHeight="1">
      <c r="A18" s="7"/>
      <c r="B18" s="3"/>
      <c r="C18" s="12"/>
      <c r="D18" s="72"/>
      <c r="E18" s="70"/>
      <c r="F18" s="71"/>
      <c r="G18" s="71"/>
      <c r="H18" s="71"/>
      <c r="I18" s="71"/>
      <c r="J18" s="69"/>
      <c r="K18" s="62">
        <f t="shared" si="0"/>
        <v>0</v>
      </c>
      <c r="L18" s="3"/>
      <c r="M18" s="68"/>
      <c r="N18" s="3"/>
      <c r="O18" s="2"/>
      <c r="P18" s="7"/>
      <c r="Q18" s="1"/>
      <c r="R18" s="7"/>
      <c r="S18" s="1"/>
      <c r="T18" s="7"/>
      <c r="U18" s="1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</row>
    <row r="19" spans="1:253" s="8" customFormat="1" ht="23.25" customHeight="1">
      <c r="A19" s="7"/>
      <c r="B19" s="3"/>
      <c r="C19" s="12"/>
      <c r="D19" s="72"/>
      <c r="E19" s="70"/>
      <c r="F19" s="71"/>
      <c r="G19" s="71"/>
      <c r="H19" s="71"/>
      <c r="I19" s="71"/>
      <c r="J19" s="69"/>
      <c r="K19" s="62">
        <f t="shared" si="0"/>
        <v>0</v>
      </c>
      <c r="L19" s="3"/>
      <c r="M19" s="68"/>
      <c r="N19" s="3"/>
      <c r="O19" s="2"/>
      <c r="P19" s="7"/>
      <c r="Q19" s="1"/>
      <c r="R19" s="7"/>
      <c r="S19" s="1"/>
      <c r="T19" s="7"/>
      <c r="U19" s="1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</row>
    <row r="20" spans="1:253" s="8" customFormat="1" ht="23.25" customHeight="1">
      <c r="A20" s="7"/>
      <c r="B20" s="3"/>
      <c r="C20" s="12"/>
      <c r="D20" s="72"/>
      <c r="E20" s="70"/>
      <c r="F20" s="71"/>
      <c r="G20" s="71"/>
      <c r="H20" s="71"/>
      <c r="I20" s="71"/>
      <c r="J20" s="69"/>
      <c r="K20" s="62">
        <f t="shared" si="0"/>
        <v>0</v>
      </c>
      <c r="L20" s="3"/>
      <c r="M20" s="68"/>
      <c r="N20" s="3"/>
      <c r="O20" s="2"/>
      <c r="P20" s="7"/>
      <c r="Q20" s="1"/>
      <c r="R20" s="7"/>
      <c r="S20" s="1"/>
      <c r="T20" s="7"/>
      <c r="U20" s="1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</row>
    <row r="21" spans="1:253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</row>
    <row r="22" spans="1:253" ht="25" customHeight="1">
      <c r="A22" s="1"/>
      <c r="D22" s="80" t="s">
        <v>54</v>
      </c>
      <c r="E22" s="80"/>
      <c r="F22" s="80"/>
      <c r="H22" s="80" t="s">
        <v>55</v>
      </c>
      <c r="I22" s="80"/>
      <c r="J22" s="80"/>
      <c r="K22" s="47"/>
      <c r="L22" s="78" t="s">
        <v>56</v>
      </c>
      <c r="M22" s="78"/>
      <c r="N22" s="78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</row>
    <row r="23" spans="1:253" s="14" customFormat="1" ht="23.25" customHeight="1">
      <c r="D23" s="30" t="s">
        <v>35</v>
      </c>
      <c r="E23" s="31" t="s">
        <v>57</v>
      </c>
      <c r="F23" s="31" t="s">
        <v>1</v>
      </c>
      <c r="H23" s="30" t="s">
        <v>17</v>
      </c>
      <c r="I23" s="31" t="s">
        <v>57</v>
      </c>
      <c r="J23" s="31" t="s">
        <v>1</v>
      </c>
      <c r="L23" s="30" t="s">
        <v>17</v>
      </c>
      <c r="M23" s="31" t="s">
        <v>57</v>
      </c>
      <c r="N23" s="31" t="s">
        <v>1</v>
      </c>
    </row>
    <row r="24" spans="1:253" s="14" customFormat="1" ht="23.25" customHeight="1">
      <c r="D24" s="40" t="s">
        <v>42</v>
      </c>
      <c r="E24" s="24">
        <f>COUNTIF(L10:L20, "Research")</f>
        <v>0</v>
      </c>
      <c r="F24" s="25" t="str">
        <f>IFERROR(E24/E30,"")</f>
        <v/>
      </c>
      <c r="H24" s="21" t="s">
        <v>43</v>
      </c>
      <c r="I24" s="24">
        <f>COUNTIF(M10:M20, "Not Started")</f>
        <v>0</v>
      </c>
      <c r="J24" s="25" t="str">
        <f>IFERROR(I24/I30,"")</f>
        <v/>
      </c>
      <c r="L24" s="46" t="s">
        <v>44</v>
      </c>
      <c r="M24" s="24">
        <f>COUNTIF(N10:N20, "Internal")</f>
        <v>0</v>
      </c>
      <c r="N24" s="25" t="str">
        <f>IFERROR(M24/M27,"")</f>
        <v/>
      </c>
    </row>
    <row r="25" spans="1:253" s="14" customFormat="1" ht="23.25" customHeight="1">
      <c r="D25" s="41" t="s">
        <v>48</v>
      </c>
      <c r="E25" s="24">
        <f>COUNTIF(L10:L20, "Approval")</f>
        <v>0</v>
      </c>
      <c r="F25" s="25" t="str">
        <f>IFERROR(E25/E30,"")</f>
        <v/>
      </c>
      <c r="H25" s="3" t="s">
        <v>46</v>
      </c>
      <c r="I25" s="24">
        <f>COUNTIF(M10:M20, "In Progress")</f>
        <v>0</v>
      </c>
      <c r="J25" s="25" t="str">
        <f>IFERROR(I25/I30,"")</f>
        <v/>
      </c>
      <c r="L25" s="38" t="s">
        <v>47</v>
      </c>
      <c r="M25" s="24">
        <f>COUNTIF(N10:N20, "External")</f>
        <v>0</v>
      </c>
      <c r="N25" s="25" t="str">
        <f>IFERROR(M25/M27,"")</f>
        <v/>
      </c>
    </row>
    <row r="26" spans="1:253" s="14" customFormat="1" ht="23.25" customHeight="1" thickBot="1">
      <c r="D26" s="42" t="s">
        <v>49</v>
      </c>
      <c r="E26" s="24">
        <f>COUNTIF(L10:L20, "Develop")</f>
        <v>0</v>
      </c>
      <c r="F26" s="25" t="str">
        <f>IFERROR(E26/E30,"")</f>
        <v/>
      </c>
      <c r="H26" s="20" t="s">
        <v>40</v>
      </c>
      <c r="I26" s="24">
        <f>COUNTIF(M10:M20, "Complete")</f>
        <v>0</v>
      </c>
      <c r="J26" s="25" t="str">
        <f>IFERROR(I26/I30,"")</f>
        <v/>
      </c>
      <c r="L26" s="39" t="s">
        <v>59</v>
      </c>
      <c r="M26" s="26">
        <f>COUNTIF(N10:N20, "Hybrid")</f>
        <v>0</v>
      </c>
      <c r="N26" s="27" t="str">
        <f>IFERROR(M26/M27,"")</f>
        <v/>
      </c>
    </row>
    <row r="27" spans="1:253" s="14" customFormat="1" ht="23.25" customHeight="1">
      <c r="D27" s="43" t="s">
        <v>45</v>
      </c>
      <c r="E27" s="24">
        <f>COUNTIF(L10:L20, "Test")</f>
        <v>0</v>
      </c>
      <c r="F27" s="25" t="str">
        <f>IFERROR(E27/E30,"")</f>
        <v/>
      </c>
      <c r="H27" s="21" t="s">
        <v>50</v>
      </c>
      <c r="I27" s="24">
        <f>COUNTIF(M10:M20, "Overdue")</f>
        <v>0</v>
      </c>
      <c r="J27" s="25" t="str">
        <f>IFERROR(I27/I30,"")</f>
        <v/>
      </c>
      <c r="L27" s="23" t="s">
        <v>2</v>
      </c>
      <c r="M27" s="28">
        <f>SUM(M22:M26)</f>
        <v>0</v>
      </c>
      <c r="N27" s="29">
        <f>SUM(N22:N26)</f>
        <v>0</v>
      </c>
    </row>
    <row r="28" spans="1:253" s="14" customFormat="1" ht="25" customHeight="1">
      <c r="D28" s="44" t="s">
        <v>51</v>
      </c>
      <c r="E28" s="24">
        <f>COUNTIF(L10:L20, "Execute")</f>
        <v>0</v>
      </c>
      <c r="F28" s="25" t="str">
        <f>IFERROR(E28/E30,"")</f>
        <v/>
      </c>
      <c r="H28" s="21" t="s">
        <v>52</v>
      </c>
      <c r="I28" s="24">
        <f>COUNTIF(M10:M20, "Overdue")</f>
        <v>0</v>
      </c>
      <c r="J28" s="25" t="str">
        <f>IFERROR(I28/I30,"")</f>
        <v/>
      </c>
    </row>
    <row r="29" spans="1:253" s="14" customFormat="1" ht="25" customHeight="1" thickBot="1">
      <c r="D29" s="45" t="s">
        <v>39</v>
      </c>
      <c r="E29" s="26">
        <f>COUNTIF(L10:L20, "Launch")</f>
        <v>0</v>
      </c>
      <c r="F29" s="27" t="str">
        <f>IFERROR(E29/E30,"")</f>
        <v/>
      </c>
      <c r="H29" s="22" t="s">
        <v>53</v>
      </c>
      <c r="I29" s="26">
        <f>COUNTIF(M10:M20, "On Hold")</f>
        <v>0</v>
      </c>
      <c r="J29" s="27" t="str">
        <f>IFERROR(I29/I30,"")</f>
        <v/>
      </c>
    </row>
    <row r="30" spans="1:253" s="14" customFormat="1" ht="25" customHeight="1">
      <c r="D30" s="23" t="s">
        <v>2</v>
      </c>
      <c r="E30" s="28">
        <f>SUM(E24:E29)</f>
        <v>0</v>
      </c>
      <c r="F30" s="29">
        <f>SUM(F24:F29)</f>
        <v>0</v>
      </c>
      <c r="H30" s="23" t="s">
        <v>2</v>
      </c>
      <c r="I30" s="28">
        <f>SUM(I25:I29)</f>
        <v>0</v>
      </c>
      <c r="J30" s="29">
        <f>SUM(J25:J29)</f>
        <v>0</v>
      </c>
    </row>
    <row r="31" spans="1:253" s="14" customFormat="1"/>
    <row r="32" spans="1:25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</row>
    <row r="33" spans="1:25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</row>
    <row r="34" spans="1:25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</row>
    <row r="35" spans="1:25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</row>
    <row r="36" spans="1:25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</row>
    <row r="37" spans="1:25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</row>
    <row r="38" spans="1:25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</row>
    <row r="39" spans="1:253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</row>
    <row r="40" spans="1:25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</row>
    <row r="41" spans="1:25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</row>
    <row r="42" spans="1:25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</row>
    <row r="43" spans="1:25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</row>
    <row r="44" spans="1:25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</row>
    <row r="45" spans="1:25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</row>
    <row r="46" spans="1:25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</row>
    <row r="47" spans="1:25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</row>
    <row r="48" spans="1:25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</row>
    <row r="49" spans="1:25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</row>
    <row r="50" spans="1:25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</row>
    <row r="51" spans="1:25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</row>
    <row r="52" spans="1:25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</row>
    <row r="53" spans="1:25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</row>
    <row r="54" spans="1:25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</row>
    <row r="55" spans="1:25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</row>
    <row r="56" spans="1:25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</row>
    <row r="57" spans="1:25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</row>
    <row r="58" spans="1:25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</row>
    <row r="59" spans="1:25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</row>
    <row r="60" spans="1:25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</row>
    <row r="61" spans="1:25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</row>
    <row r="62" spans="1:25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</row>
    <row r="63" spans="1:25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</row>
    <row r="64" spans="1:25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</row>
    <row r="65" spans="1:25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</row>
    <row r="66" spans="1:25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</row>
    <row r="67" spans="1:25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</row>
    <row r="68" spans="1:25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</row>
    <row r="69" spans="1:25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</row>
    <row r="70" spans="1:25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</row>
    <row r="71" spans="1:25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</row>
    <row r="72" spans="1:25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</row>
    <row r="73" spans="1:25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</row>
    <row r="74" spans="1:25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</row>
    <row r="75" spans="1:25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</row>
    <row r="76" spans="1:25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</row>
    <row r="77" spans="1:25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</row>
    <row r="78" spans="1:25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</row>
    <row r="79" spans="1:25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</row>
    <row r="80" spans="1:25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</row>
    <row r="81" spans="1:25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</row>
    <row r="82" spans="1:25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</row>
    <row r="83" spans="1:25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</row>
    <row r="84" spans="1:25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</row>
    <row r="85" spans="1:25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</row>
    <row r="86" spans="1:25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</row>
    <row r="87" spans="1:25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</row>
    <row r="88" spans="1:25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</row>
    <row r="89" spans="1:25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</row>
    <row r="90" spans="1:25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</row>
    <row r="91" spans="1:25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</row>
    <row r="92" spans="1:25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</row>
    <row r="93" spans="1:25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</row>
    <row r="94" spans="1:25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</row>
    <row r="95" spans="1:25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</row>
    <row r="96" spans="1:25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</row>
    <row r="97" spans="1:25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</row>
    <row r="98" spans="1:25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</row>
    <row r="99" spans="1:25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</row>
    <row r="100" spans="1:25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</row>
    <row r="101" spans="1:25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</row>
    <row r="102" spans="1:25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</row>
    <row r="103" spans="1:25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</row>
    <row r="104" spans="1:25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</row>
    <row r="105" spans="1:25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</row>
    <row r="106" spans="1:25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</row>
    <row r="107" spans="1:25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</row>
    <row r="108" spans="1:25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</row>
    <row r="109" spans="1:25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</row>
    <row r="110" spans="1:25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</row>
    <row r="111" spans="1:25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</row>
    <row r="112" spans="1:25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</row>
    <row r="113" spans="1:25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</row>
    <row r="114" spans="1:25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</row>
    <row r="115" spans="1:25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</row>
    <row r="116" spans="1:25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</row>
    <row r="117" spans="1:25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</row>
    <row r="118" spans="1:25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</row>
    <row r="119" spans="1:25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</row>
    <row r="120" spans="1:25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</row>
    <row r="121" spans="1:25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</row>
    <row r="122" spans="1:25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</row>
    <row r="123" spans="1:25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</row>
    <row r="124" spans="1:25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</row>
    <row r="125" spans="1:25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</row>
    <row r="126" spans="1:25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</row>
    <row r="127" spans="1:25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</row>
    <row r="128" spans="1:25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</row>
    <row r="129" spans="1:25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</row>
    <row r="130" spans="1:25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</row>
    <row r="131" spans="1:25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</row>
    <row r="132" spans="1:25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</row>
    <row r="133" spans="1:25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</row>
    <row r="134" spans="1:25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</row>
    <row r="135" spans="1:25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</row>
    <row r="136" spans="1:25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</row>
    <row r="137" spans="1:25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</row>
    <row r="138" spans="1:25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</row>
    <row r="139" spans="1:25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</row>
    <row r="140" spans="1:25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</row>
    <row r="141" spans="1:25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</row>
    <row r="142" spans="1:25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</row>
    <row r="143" spans="1:25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</row>
    <row r="144" spans="1:25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</row>
    <row r="145" spans="1:25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</row>
    <row r="146" spans="1:25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</row>
    <row r="147" spans="1:25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</row>
    <row r="148" spans="1:25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</row>
    <row r="149" spans="1:25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</row>
    <row r="150" spans="1:25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</row>
    <row r="151" spans="1:25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</row>
    <row r="152" spans="1:25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</row>
    <row r="153" spans="1:2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</row>
    <row r="154" spans="1:25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</row>
    <row r="155" spans="1:25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</row>
    <row r="156" spans="1:25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</row>
    <row r="157" spans="1:25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</row>
    <row r="158" spans="1:25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</row>
    <row r="159" spans="1:25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</row>
    <row r="160" spans="1:25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</row>
    <row r="161" spans="1:25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</row>
    <row r="162" spans="1:25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</row>
    <row r="163" spans="1:25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</row>
    <row r="164" spans="1:25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</row>
    <row r="165" spans="1:25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</row>
    <row r="166" spans="1:25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</row>
    <row r="167" spans="1:25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</row>
    <row r="168" spans="1:25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</row>
    <row r="169" spans="1:25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</row>
    <row r="170" spans="1:25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</row>
    <row r="171" spans="1:25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</row>
    <row r="172" spans="1:25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</row>
    <row r="173" spans="1:25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</row>
    <row r="174" spans="1:25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</row>
    <row r="175" spans="1:25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</row>
    <row r="176" spans="1:25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</row>
    <row r="177" spans="1:25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</row>
    <row r="178" spans="1:25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</row>
    <row r="179" spans="1:25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</row>
    <row r="180" spans="1:25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</row>
    <row r="181" spans="1:25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</row>
    <row r="182" spans="1:25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</row>
    <row r="183" spans="1:25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</row>
    <row r="184" spans="1:25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</row>
    <row r="185" spans="1:25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</row>
    <row r="186" spans="1:25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</row>
    <row r="187" spans="1:25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</row>
    <row r="188" spans="1:25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</row>
    <row r="189" spans="1:25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</row>
    <row r="190" spans="1:25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</row>
    <row r="191" spans="1:25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</row>
    <row r="192" spans="1:25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</row>
    <row r="193" spans="1:25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</row>
    <row r="194" spans="1:25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</row>
    <row r="195" spans="1:25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</row>
    <row r="196" spans="1:25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</row>
    <row r="197" spans="1:25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</row>
    <row r="198" spans="1:25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</row>
    <row r="199" spans="1:25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</row>
    <row r="200" spans="1:25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</row>
    <row r="201" spans="1:25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</row>
    <row r="202" spans="1:25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</row>
    <row r="203" spans="1:25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</row>
    <row r="204" spans="1:25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</row>
    <row r="205" spans="1:25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</row>
    <row r="206" spans="1:25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</row>
    <row r="207" spans="1:25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</row>
    <row r="208" spans="1:25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</row>
    <row r="209" spans="1:25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</row>
    <row r="210" spans="1:25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</row>
    <row r="211" spans="1:25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</row>
    <row r="212" spans="1:25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</row>
    <row r="213" spans="1:25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</row>
    <row r="214" spans="1:25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</row>
    <row r="215" spans="1:25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</row>
    <row r="216" spans="1:25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</row>
    <row r="217" spans="1:25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</row>
    <row r="218" spans="1:25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</row>
    <row r="219" spans="1:25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</row>
    <row r="220" spans="1:25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</row>
    <row r="221" spans="1:25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</row>
    <row r="222" spans="1:25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</row>
    <row r="223" spans="1:25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</row>
    <row r="224" spans="1:25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</row>
    <row r="225" spans="1:25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</row>
    <row r="226" spans="1:25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</row>
    <row r="227" spans="1:25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</row>
    <row r="228" spans="1:25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</row>
    <row r="229" spans="1:25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</row>
    <row r="230" spans="1:25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</row>
    <row r="231" spans="1:25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</row>
    <row r="232" spans="1:25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</row>
    <row r="233" spans="1:25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</row>
    <row r="234" spans="1:25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</row>
    <row r="235" spans="1:25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</row>
    <row r="236" spans="1:25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</row>
    <row r="237" spans="1:25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</row>
    <row r="238" spans="1:25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</row>
    <row r="239" spans="1:25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</row>
    <row r="240" spans="1:25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</row>
    <row r="241" spans="1:25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</row>
    <row r="242" spans="1:25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</row>
    <row r="243" spans="1:25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</row>
    <row r="244" spans="1:25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</row>
    <row r="245" spans="1:25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</row>
    <row r="246" spans="1:25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</row>
    <row r="247" spans="1:25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</row>
    <row r="248" spans="1:25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</row>
    <row r="249" spans="1:25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</row>
    <row r="250" spans="1:25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</row>
    <row r="251" spans="1:25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</row>
    <row r="252" spans="1:25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</row>
    <row r="253" spans="1: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</row>
    <row r="254" spans="1:25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</row>
    <row r="255" spans="1:25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</row>
    <row r="256" spans="1:25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</row>
    <row r="257" spans="1:25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</row>
    <row r="258" spans="1:25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</row>
    <row r="259" spans="1:25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</row>
    <row r="260" spans="1:25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</row>
    <row r="261" spans="1:25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</row>
    <row r="262" spans="1:25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</row>
    <row r="263" spans="1:25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</row>
    <row r="264" spans="1:25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</row>
    <row r="265" spans="1:25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</row>
    <row r="266" spans="1:25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</row>
    <row r="267" spans="1:25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</row>
    <row r="268" spans="1:25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</row>
    <row r="269" spans="1:25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</row>
    <row r="270" spans="1:25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</row>
    <row r="271" spans="1:25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</row>
    <row r="272" spans="1:25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</row>
    <row r="273" spans="1:25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</row>
    <row r="274" spans="1:25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</row>
    <row r="275" spans="1:25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</row>
    <row r="276" spans="1:25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</row>
    <row r="277" spans="1:25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</row>
    <row r="278" spans="1:25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</row>
    <row r="279" spans="1:25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</row>
    <row r="280" spans="1:25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</row>
    <row r="281" spans="1:25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</row>
    <row r="282" spans="1:25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</row>
    <row r="283" spans="1:25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</row>
    <row r="284" spans="1:25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</row>
    <row r="285" spans="1:25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</row>
    <row r="286" spans="1:25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</row>
    <row r="287" spans="1:25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</row>
    <row r="288" spans="1:25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</row>
    <row r="289" spans="1:25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</row>
    <row r="290" spans="1:25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</row>
    <row r="291" spans="1:25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</row>
    <row r="292" spans="1:25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</row>
    <row r="293" spans="1:25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</row>
    <row r="294" spans="1:25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</row>
    <row r="295" spans="1:25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</row>
    <row r="296" spans="1:25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</row>
    <row r="297" spans="1:25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</row>
    <row r="298" spans="1:25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</row>
    <row r="299" spans="1:25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</row>
    <row r="300" spans="1:25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</row>
    <row r="301" spans="1:25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</row>
    <row r="302" spans="1:25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</row>
    <row r="303" spans="1:25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</row>
    <row r="304" spans="1:25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</row>
    <row r="305" spans="1:277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</row>
    <row r="306" spans="1:277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</row>
    <row r="307" spans="1:27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</row>
    <row r="308" spans="1:277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</row>
    <row r="309" spans="1:277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</row>
    <row r="310" spans="1:277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</row>
    <row r="311" spans="1:277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</row>
    <row r="312" spans="1:277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</row>
    <row r="313" spans="1:277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</row>
    <row r="314" spans="1:277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</row>
    <row r="315" spans="1:277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</row>
    <row r="316" spans="1:277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</row>
    <row r="317" spans="1:27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  <c r="JD317" s="1"/>
      <c r="JE317" s="1"/>
      <c r="JF317" s="1"/>
      <c r="JG317" s="1"/>
      <c r="JH317" s="1"/>
      <c r="JI317" s="1"/>
      <c r="JJ317" s="1"/>
      <c r="JK317" s="1"/>
      <c r="JL317" s="1"/>
      <c r="JM317" s="1"/>
      <c r="JN317" s="1"/>
      <c r="JO317" s="1"/>
      <c r="JP317" s="1"/>
      <c r="JQ317" s="1"/>
    </row>
    <row r="318" spans="1:277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  <c r="JG318" s="1"/>
      <c r="JH318" s="1"/>
      <c r="JI318" s="1"/>
      <c r="JJ318" s="1"/>
      <c r="JK318" s="1"/>
      <c r="JL318" s="1"/>
      <c r="JM318" s="1"/>
      <c r="JN318" s="1"/>
      <c r="JO318" s="1"/>
      <c r="JP318" s="1"/>
      <c r="JQ318" s="1"/>
    </row>
    <row r="319" spans="1:277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  <c r="JG319" s="1"/>
      <c r="JH319" s="1"/>
      <c r="JI319" s="1"/>
      <c r="JJ319" s="1"/>
      <c r="JK319" s="1"/>
      <c r="JL319" s="1"/>
      <c r="JM319" s="1"/>
      <c r="JN319" s="1"/>
      <c r="JO319" s="1"/>
      <c r="JP319" s="1"/>
      <c r="JQ319" s="1"/>
    </row>
    <row r="320" spans="1:277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  <c r="JG320" s="1"/>
      <c r="JH320" s="1"/>
      <c r="JI320" s="1"/>
      <c r="JJ320" s="1"/>
      <c r="JK320" s="1"/>
      <c r="JL320" s="1"/>
      <c r="JM320" s="1"/>
      <c r="JN320" s="1"/>
      <c r="JO320" s="1"/>
      <c r="JP320" s="1"/>
      <c r="JQ320" s="1"/>
    </row>
    <row r="321" spans="1:277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  <c r="JI321" s="1"/>
      <c r="JJ321" s="1"/>
      <c r="JK321" s="1"/>
      <c r="JL321" s="1"/>
      <c r="JM321" s="1"/>
      <c r="JN321" s="1"/>
      <c r="JO321" s="1"/>
      <c r="JP321" s="1"/>
      <c r="JQ321" s="1"/>
    </row>
    <row r="322" spans="1:277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  <c r="JI322" s="1"/>
      <c r="JJ322" s="1"/>
      <c r="JK322" s="1"/>
      <c r="JL322" s="1"/>
      <c r="JM322" s="1"/>
      <c r="JN322" s="1"/>
      <c r="JO322" s="1"/>
      <c r="JP322" s="1"/>
      <c r="JQ322" s="1"/>
    </row>
    <row r="323" spans="1:277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  <c r="JK323" s="1"/>
      <c r="JL323" s="1"/>
      <c r="JM323" s="1"/>
      <c r="JN323" s="1"/>
      <c r="JO323" s="1"/>
      <c r="JP323" s="1"/>
      <c r="JQ323" s="1"/>
    </row>
    <row r="324" spans="1:277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1"/>
      <c r="JI324" s="1"/>
      <c r="JJ324" s="1"/>
      <c r="JK324" s="1"/>
      <c r="JL324" s="1"/>
      <c r="JM324" s="1"/>
      <c r="JN324" s="1"/>
      <c r="JO324" s="1"/>
      <c r="JP324" s="1"/>
      <c r="JQ324" s="1"/>
    </row>
    <row r="325" spans="1:277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  <c r="JK325" s="1"/>
      <c r="JL325" s="1"/>
      <c r="JM325" s="1"/>
      <c r="JN325" s="1"/>
      <c r="JO325" s="1"/>
      <c r="JP325" s="1"/>
      <c r="JQ325" s="1"/>
    </row>
    <row r="326" spans="1:277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</row>
    <row r="327" spans="1:27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</row>
    <row r="328" spans="1:277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</row>
    <row r="329" spans="1:277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</row>
    <row r="330" spans="1:277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</row>
    <row r="331" spans="1:277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</row>
    <row r="332" spans="1:277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</row>
    <row r="333" spans="1:277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</row>
    <row r="334" spans="1:277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</row>
    <row r="335" spans="1:277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</row>
    <row r="336" spans="1:277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</row>
    <row r="337" spans="1:27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</row>
    <row r="338" spans="1:277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</row>
    <row r="339" spans="1:277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</row>
    <row r="340" spans="1:277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</row>
    <row r="341" spans="1:277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</row>
    <row r="342" spans="1:277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</row>
    <row r="343" spans="1:277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</row>
    <row r="344" spans="1:277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</row>
    <row r="345" spans="1:277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</row>
    <row r="346" spans="1:277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</row>
    <row r="347" spans="1:27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</row>
    <row r="348" spans="1:277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</row>
    <row r="349" spans="1:277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</row>
    <row r="350" spans="1:277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</row>
    <row r="351" spans="1:277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</row>
    <row r="352" spans="1:277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</row>
    <row r="353" spans="1:277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</row>
    <row r="354" spans="1:277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</row>
    <row r="355" spans="1:277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</row>
    <row r="356" spans="1:277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</row>
    <row r="357" spans="1:27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</row>
    <row r="358" spans="1:277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</row>
    <row r="359" spans="1:277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</row>
    <row r="360" spans="1:277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</row>
    <row r="361" spans="1:277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</row>
    <row r="362" spans="1:277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</row>
    <row r="363" spans="1:277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</row>
    <row r="364" spans="1:277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</row>
    <row r="365" spans="1:277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</row>
    <row r="366" spans="1:277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</row>
    <row r="367" spans="1:27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</row>
    <row r="368" spans="1:277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</row>
    <row r="369" spans="1:277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</row>
    <row r="370" spans="1:277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</row>
    <row r="371" spans="1:277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</row>
    <row r="372" spans="1:277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</row>
    <row r="373" spans="1:277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</row>
    <row r="374" spans="1:277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</row>
    <row r="375" spans="1:277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</row>
    <row r="376" spans="1:277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</row>
    <row r="377" spans="1:277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</row>
    <row r="378" spans="1:277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</row>
    <row r="379" spans="1:277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</row>
    <row r="380" spans="1:277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</row>
    <row r="381" spans="1:277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</row>
    <row r="382" spans="1:277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</row>
    <row r="383" spans="1:277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</row>
    <row r="384" spans="1:277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</row>
    <row r="385" spans="1:277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</row>
    <row r="386" spans="1:277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</row>
    <row r="387" spans="1:277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</row>
    <row r="388" spans="1:277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</row>
    <row r="389" spans="1:277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</row>
    <row r="390" spans="1:277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</row>
    <row r="391" spans="1:277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</row>
    <row r="392" spans="1:277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</row>
    <row r="393" spans="1:277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</row>
    <row r="394" spans="1:277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</row>
    <row r="395" spans="1:277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</row>
    <row r="396" spans="1:277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</row>
    <row r="397" spans="1:277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</row>
    <row r="398" spans="1:277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</row>
    <row r="399" spans="1:277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</row>
    <row r="400" spans="1:277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</row>
    <row r="401" spans="1:277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</row>
    <row r="402" spans="1:277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</row>
    <row r="403" spans="1:277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</row>
    <row r="404" spans="1:277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</row>
    <row r="405" spans="1:277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</row>
    <row r="406" spans="1:277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</row>
    <row r="407" spans="1:277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</row>
    <row r="408" spans="1:277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</row>
    <row r="409" spans="1:277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</row>
    <row r="410" spans="1:277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</row>
    <row r="411" spans="1:277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</row>
    <row r="412" spans="1:277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</row>
    <row r="413" spans="1:277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</row>
    <row r="414" spans="1:277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</row>
    <row r="415" spans="1:277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</row>
    <row r="416" spans="1:277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</row>
    <row r="417" spans="1:277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</row>
    <row r="418" spans="1:277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</row>
    <row r="419" spans="1:277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</row>
    <row r="420" spans="1:277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</row>
    <row r="421" spans="1:277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</row>
    <row r="422" spans="1:277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</row>
    <row r="423" spans="1:277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</row>
    <row r="424" spans="1:277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</row>
    <row r="425" spans="1:277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</row>
    <row r="426" spans="1:277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</row>
    <row r="427" spans="1:277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</row>
    <row r="428" spans="1:277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</row>
    <row r="429" spans="1:277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</row>
    <row r="430" spans="1:277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</row>
    <row r="431" spans="1:277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</row>
    <row r="432" spans="1:277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</row>
    <row r="433" spans="1:277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</row>
    <row r="434" spans="1:277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</row>
    <row r="435" spans="1:277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</row>
    <row r="436" spans="1:277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</row>
    <row r="437" spans="1:277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</row>
    <row r="438" spans="1:277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</row>
    <row r="439" spans="1:277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</row>
    <row r="440" spans="1:277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</row>
    <row r="441" spans="1:277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</row>
    <row r="442" spans="1:277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</row>
    <row r="443" spans="1:277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</row>
    <row r="444" spans="1:277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</row>
    <row r="445" spans="1:277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</row>
    <row r="446" spans="1:277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</row>
    <row r="447" spans="1:277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</row>
    <row r="448" spans="1:277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</row>
    <row r="449" spans="1:277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</row>
    <row r="450" spans="1:277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</row>
    <row r="451" spans="1:277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</row>
    <row r="452" spans="1:277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</row>
    <row r="453" spans="1:277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</row>
    <row r="454" spans="1:277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</row>
    <row r="455" spans="1:277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</row>
    <row r="456" spans="1:277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</row>
    <row r="457" spans="1:277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</row>
    <row r="458" spans="1:277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</row>
    <row r="459" spans="1:277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</row>
    <row r="460" spans="1:277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</row>
    <row r="461" spans="1:277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</row>
    <row r="462" spans="1:277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</row>
    <row r="463" spans="1:277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</row>
    <row r="464" spans="1:277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</row>
    <row r="465" spans="1:277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</row>
    <row r="466" spans="1:277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</row>
    <row r="467" spans="1:277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</row>
    <row r="468" spans="1:277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</row>
    <row r="469" spans="1:277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</row>
    <row r="470" spans="1:277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</row>
    <row r="471" spans="1:277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</row>
    <row r="472" spans="1:277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</row>
    <row r="473" spans="1:277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</row>
    <row r="474" spans="1:277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</row>
    <row r="475" spans="1:277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</row>
    <row r="476" spans="1:277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</row>
    <row r="477" spans="1:277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</row>
    <row r="478" spans="1:277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</row>
    <row r="479" spans="1:277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</row>
    <row r="480" spans="1:277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</row>
    <row r="481" spans="1:277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</row>
    <row r="482" spans="1:277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</row>
    <row r="483" spans="1:277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</row>
    <row r="484" spans="1:277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</row>
    <row r="485" spans="1:277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</row>
    <row r="486" spans="1:277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</row>
    <row r="487" spans="1:277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</row>
    <row r="488" spans="1:277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</row>
    <row r="489" spans="1:277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</row>
    <row r="490" spans="1:277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</row>
    <row r="491" spans="1:277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</row>
    <row r="492" spans="1:277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</row>
    <row r="493" spans="1:277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</row>
    <row r="494" spans="1:277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</row>
    <row r="495" spans="1:277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</row>
    <row r="496" spans="1:277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</row>
    <row r="497" spans="1:277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</row>
    <row r="498" spans="1:277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</row>
    <row r="499" spans="1:277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</row>
    <row r="500" spans="1:277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</row>
    <row r="501" spans="1:277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</row>
    <row r="502" spans="1:277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</row>
    <row r="503" spans="1:277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</row>
    <row r="504" spans="1:277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</row>
    <row r="505" spans="1:277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</row>
    <row r="506" spans="1:277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</row>
    <row r="507" spans="1:277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</row>
    <row r="508" spans="1:277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</row>
    <row r="509" spans="1:277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</row>
    <row r="510" spans="1:277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</row>
    <row r="511" spans="1:277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</row>
    <row r="512" spans="1:277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</row>
    <row r="513" spans="1:277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</row>
    <row r="514" spans="1:277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</row>
    <row r="515" spans="1:277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</row>
    <row r="516" spans="1:277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</row>
    <row r="517" spans="1:277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</row>
    <row r="518" spans="1:277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</row>
    <row r="519" spans="1:277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</row>
    <row r="520" spans="1:277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</row>
    <row r="521" spans="1:277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</row>
    <row r="522" spans="1:277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</row>
    <row r="523" spans="1:277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</row>
    <row r="524" spans="1:277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</row>
    <row r="525" spans="1:277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</row>
    <row r="526" spans="1:277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</row>
    <row r="527" spans="1:277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</row>
    <row r="528" spans="1:277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</row>
    <row r="529" spans="1:277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</row>
    <row r="530" spans="1:277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</row>
    <row r="531" spans="1:277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</row>
    <row r="532" spans="1:277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</row>
    <row r="533" spans="1:277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</row>
    <row r="534" spans="1:277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</row>
    <row r="535" spans="1:277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</row>
    <row r="536" spans="1:277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</row>
    <row r="537" spans="1:277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</row>
    <row r="538" spans="1:277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</row>
    <row r="539" spans="1:277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</row>
    <row r="540" spans="1:277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</row>
    <row r="541" spans="1:277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</row>
    <row r="542" spans="1:277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</row>
    <row r="543" spans="1:277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</row>
    <row r="544" spans="1:277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</row>
    <row r="545" spans="1:277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</row>
    <row r="546" spans="1:277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</row>
    <row r="547" spans="1:277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</row>
    <row r="548" spans="1:277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</row>
    <row r="549" spans="1:277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</row>
    <row r="550" spans="1:277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</row>
    <row r="551" spans="1:277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</row>
    <row r="552" spans="1:277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</row>
    <row r="553" spans="1:277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</row>
    <row r="554" spans="1:277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</row>
    <row r="555" spans="1:277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</row>
    <row r="556" spans="1:277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</row>
    <row r="557" spans="1:277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</row>
    <row r="558" spans="1:277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</row>
    <row r="559" spans="1:277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</row>
    <row r="560" spans="1:277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</row>
    <row r="561" spans="1:277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</row>
    <row r="562" spans="1:277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</row>
    <row r="563" spans="1:277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</row>
    <row r="564" spans="1:277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</row>
    <row r="565" spans="1:277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</row>
    <row r="566" spans="1:277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</row>
    <row r="567" spans="1:277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</row>
    <row r="568" spans="1:277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</row>
    <row r="569" spans="1:277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</row>
    <row r="570" spans="1:277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</row>
    <row r="571" spans="1:277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</row>
    <row r="572" spans="1:277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</row>
    <row r="573" spans="1:277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</row>
    <row r="574" spans="1:277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</row>
    <row r="575" spans="1:277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</row>
    <row r="576" spans="1:277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</row>
    <row r="577" spans="1:277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</row>
    <row r="578" spans="1:277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</row>
    <row r="579" spans="1:277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</row>
    <row r="580" spans="1:277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</row>
    <row r="581" spans="1:277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</row>
    <row r="582" spans="1:277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</row>
    <row r="583" spans="1:277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</row>
    <row r="584" spans="1:277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</row>
    <row r="585" spans="1:277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</row>
    <row r="586" spans="1:277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</row>
    <row r="587" spans="1:277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</row>
    <row r="588" spans="1:277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</row>
    <row r="589" spans="1:277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</row>
    <row r="590" spans="1:277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</row>
    <row r="591" spans="1:277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</row>
    <row r="592" spans="1:277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</row>
    <row r="593" spans="1:277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</row>
    <row r="594" spans="1:277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</row>
    <row r="595" spans="1:277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</row>
    <row r="596" spans="1:277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</row>
    <row r="597" spans="1:277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</row>
    <row r="598" spans="1:277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</row>
    <row r="599" spans="1:277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</row>
    <row r="600" spans="1:277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</row>
    <row r="601" spans="1:277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</row>
    <row r="602" spans="1:277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</row>
    <row r="603" spans="1:277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</row>
    <row r="604" spans="1:277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</row>
    <row r="605" spans="1:277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</row>
    <row r="606" spans="1:277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</row>
    <row r="607" spans="1:277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</row>
    <row r="608" spans="1:277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</row>
    <row r="609" spans="1:277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</row>
    <row r="610" spans="1:277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</row>
    <row r="611" spans="1:277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</row>
    <row r="612" spans="1:277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</row>
    <row r="613" spans="1:277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</row>
    <row r="614" spans="1:277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</row>
    <row r="615" spans="1:277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</row>
    <row r="616" spans="1:277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</row>
    <row r="617" spans="1:277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</row>
    <row r="618" spans="1:277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</row>
    <row r="619" spans="1:277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</row>
    <row r="620" spans="1:277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</row>
    <row r="621" spans="1:277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</row>
    <row r="622" spans="1:277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</row>
    <row r="623" spans="1:277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</row>
    <row r="624" spans="1:277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</row>
    <row r="625" spans="1:277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</row>
    <row r="626" spans="1:277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</row>
    <row r="627" spans="1:277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</row>
    <row r="628" spans="1:277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</row>
    <row r="629" spans="1:277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</row>
    <row r="630" spans="1:277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</row>
    <row r="631" spans="1:277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</row>
    <row r="632" spans="1:277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</row>
    <row r="633" spans="1:277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</row>
    <row r="634" spans="1:277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</row>
    <row r="635" spans="1:277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</row>
    <row r="636" spans="1:277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</row>
    <row r="637" spans="1:277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</row>
    <row r="638" spans="1:277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</row>
    <row r="639" spans="1:277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</row>
    <row r="640" spans="1:277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</row>
    <row r="641" spans="1:277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</row>
    <row r="642" spans="1:277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</row>
    <row r="643" spans="1:277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</row>
    <row r="644" spans="1:277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</row>
    <row r="645" spans="1:277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</row>
    <row r="646" spans="1:277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</row>
    <row r="647" spans="1:277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</row>
    <row r="648" spans="1:277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</row>
    <row r="649" spans="1:277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</row>
    <row r="650" spans="1:277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</row>
    <row r="651" spans="1:277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</row>
    <row r="652" spans="1:277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</row>
    <row r="653" spans="1:277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</row>
    <row r="654" spans="1:277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</row>
    <row r="655" spans="1:277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</row>
    <row r="656" spans="1:277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</row>
    <row r="657" spans="1:277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</row>
    <row r="658" spans="1:277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</row>
    <row r="659" spans="1:277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</row>
    <row r="660" spans="1:277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</row>
    <row r="661" spans="1:277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</row>
    <row r="662" spans="1:277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</row>
    <row r="663" spans="1:277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</row>
    <row r="664" spans="1:277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</row>
    <row r="665" spans="1:277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</row>
    <row r="666" spans="1:277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</row>
    <row r="667" spans="1:277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</row>
    <row r="668" spans="1:277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</row>
    <row r="669" spans="1:277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</row>
    <row r="670" spans="1:277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</row>
    <row r="671" spans="1:277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</row>
    <row r="672" spans="1:277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</row>
    <row r="673" spans="1:277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</row>
    <row r="674" spans="1:277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</row>
    <row r="675" spans="1:277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</row>
    <row r="676" spans="1:277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</row>
    <row r="677" spans="1:277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</row>
    <row r="678" spans="1:277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</row>
    <row r="679" spans="1:277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</row>
    <row r="680" spans="1:277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</row>
    <row r="681" spans="1:277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</row>
    <row r="682" spans="1:277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</row>
    <row r="683" spans="1:277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</row>
    <row r="684" spans="1:277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</row>
    <row r="685" spans="1:277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</row>
    <row r="686" spans="1:277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</row>
    <row r="687" spans="1:277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</row>
    <row r="688" spans="1:277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</row>
    <row r="689" spans="1:277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</row>
    <row r="690" spans="1:277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</row>
    <row r="691" spans="1:277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</row>
    <row r="692" spans="1:277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</row>
    <row r="693" spans="1:277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</row>
    <row r="694" spans="1:277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</row>
    <row r="695" spans="1:277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</row>
    <row r="696" spans="1:277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</row>
    <row r="697" spans="1:277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</row>
    <row r="698" spans="1:277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</row>
    <row r="699" spans="1:277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</row>
    <row r="700" spans="1:277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</row>
    <row r="701" spans="1:277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</row>
    <row r="702" spans="1:277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</row>
    <row r="703" spans="1:277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</row>
    <row r="704" spans="1:277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</row>
    <row r="705" spans="1:277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</row>
    <row r="706" spans="1:277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</row>
    <row r="707" spans="1:277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</row>
    <row r="708" spans="1:277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</row>
    <row r="709" spans="1:277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</row>
    <row r="710" spans="1:277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</row>
    <row r="711" spans="1:277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</row>
    <row r="712" spans="1:277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</row>
    <row r="713" spans="1:277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</row>
    <row r="714" spans="1:277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</row>
    <row r="715" spans="1:277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</row>
    <row r="716" spans="1:277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</row>
    <row r="717" spans="1:277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</row>
    <row r="718" spans="1:277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</row>
    <row r="719" spans="1:277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</row>
    <row r="720" spans="1:277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</row>
    <row r="721" spans="1:277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</row>
    <row r="722" spans="1:277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</row>
    <row r="723" spans="1:277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</row>
    <row r="724" spans="1:277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</row>
    <row r="725" spans="1:277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</row>
    <row r="726" spans="1:277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</row>
    <row r="727" spans="1:277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</row>
    <row r="728" spans="1:277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</row>
    <row r="729" spans="1:277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</row>
    <row r="730" spans="1:277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</row>
    <row r="731" spans="1:277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</row>
    <row r="732" spans="1:277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</row>
    <row r="733" spans="1:277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</row>
    <row r="734" spans="1:277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</row>
    <row r="735" spans="1:277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</row>
    <row r="736" spans="1:277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</row>
    <row r="737" spans="1:277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</row>
    <row r="738" spans="1:277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</row>
    <row r="739" spans="1:277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</row>
    <row r="740" spans="1:277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</row>
    <row r="741" spans="1:277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</row>
    <row r="742" spans="1:277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</row>
    <row r="743" spans="1:277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</row>
    <row r="744" spans="1:277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</row>
    <row r="745" spans="1:277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</row>
    <row r="746" spans="1:277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</row>
    <row r="747" spans="1:277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</row>
    <row r="748" spans="1:277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</row>
    <row r="749" spans="1:277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</row>
    <row r="750" spans="1:277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</row>
    <row r="751" spans="1:277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</row>
    <row r="752" spans="1:277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</row>
    <row r="753" spans="1:277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</row>
    <row r="754" spans="1:277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</row>
    <row r="755" spans="1:277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</row>
    <row r="756" spans="1:277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</row>
    <row r="757" spans="1:277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</row>
    <row r="758" spans="1:277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</row>
    <row r="759" spans="1:277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</row>
    <row r="760" spans="1:277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</row>
    <row r="761" spans="1:277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</row>
    <row r="762" spans="1:277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</row>
    <row r="763" spans="1:277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</row>
    <row r="764" spans="1:277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</row>
    <row r="765" spans="1:277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</row>
    <row r="766" spans="1:277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</row>
    <row r="767" spans="1:277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</row>
    <row r="768" spans="1:277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</row>
    <row r="769" spans="1:277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</row>
    <row r="770" spans="1:277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</row>
    <row r="771" spans="1:277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</row>
    <row r="772" spans="1:277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</row>
    <row r="773" spans="1:277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</row>
    <row r="774" spans="1:277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</row>
    <row r="775" spans="1:277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</row>
    <row r="776" spans="1:277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</row>
    <row r="777" spans="1:277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</row>
    <row r="778" spans="1:277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</row>
    <row r="779" spans="1:277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</row>
    <row r="780" spans="1:277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</row>
    <row r="781" spans="1:277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</row>
    <row r="782" spans="1:277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</row>
    <row r="783" spans="1:277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</row>
    <row r="784" spans="1:277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</row>
    <row r="785" spans="1:277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</row>
    <row r="786" spans="1:277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</row>
    <row r="787" spans="1:277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</row>
    <row r="788" spans="1:277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</row>
    <row r="789" spans="1:277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</row>
    <row r="790" spans="1:277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</row>
    <row r="791" spans="1:277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</row>
    <row r="792" spans="1:277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</row>
    <row r="793" spans="1:277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</row>
    <row r="794" spans="1:277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</row>
    <row r="795" spans="1:277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</row>
    <row r="796" spans="1:277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</row>
    <row r="797" spans="1:277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</row>
    <row r="798" spans="1:277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</row>
    <row r="799" spans="1:277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</row>
    <row r="800" spans="1:277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</row>
    <row r="801" spans="1:277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</row>
    <row r="802" spans="1:277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</row>
    <row r="803" spans="1:277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</row>
    <row r="804" spans="1:277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</row>
    <row r="805" spans="1:277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</row>
    <row r="806" spans="1:277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</row>
    <row r="807" spans="1:277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</row>
    <row r="808" spans="1:277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</row>
    <row r="809" spans="1:277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</row>
    <row r="810" spans="1:277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</row>
    <row r="811" spans="1:277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</row>
    <row r="812" spans="1:277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</row>
    <row r="813" spans="1:277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</row>
    <row r="814" spans="1:277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</row>
    <row r="815" spans="1:277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</row>
    <row r="816" spans="1:277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</row>
    <row r="817" spans="1:277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</row>
    <row r="818" spans="1:277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</row>
    <row r="819" spans="1:277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</row>
    <row r="820" spans="1:277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</row>
    <row r="821" spans="1:277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</row>
    <row r="822" spans="1:277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</row>
    <row r="823" spans="1:277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</row>
    <row r="824" spans="1:277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</row>
    <row r="825" spans="1:277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</row>
    <row r="826" spans="1:277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</row>
    <row r="827" spans="1:277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</row>
    <row r="828" spans="1:277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</row>
    <row r="829" spans="1:277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</row>
    <row r="830" spans="1:277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</row>
    <row r="831" spans="1:277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</row>
    <row r="832" spans="1:277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</row>
    <row r="833" spans="1:277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</row>
    <row r="834" spans="1:277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</row>
    <row r="835" spans="1:277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</row>
    <row r="836" spans="1:277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</row>
    <row r="837" spans="1:277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</row>
    <row r="838" spans="1:277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</row>
    <row r="839" spans="1:277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</row>
    <row r="840" spans="1:277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</row>
    <row r="841" spans="1:277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</row>
    <row r="842" spans="1:277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</row>
    <row r="843" spans="1:277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</row>
    <row r="844" spans="1:277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</row>
    <row r="845" spans="1:277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</row>
    <row r="846" spans="1:277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</row>
    <row r="847" spans="1:277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</row>
    <row r="848" spans="1:277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</row>
    <row r="849" spans="1:277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</row>
    <row r="850" spans="1:277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</row>
    <row r="851" spans="1:277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</row>
    <row r="852" spans="1:277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</row>
    <row r="853" spans="1:277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</row>
    <row r="854" spans="1:277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</row>
    <row r="855" spans="1:277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</row>
    <row r="856" spans="1:277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</row>
    <row r="857" spans="1:277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</row>
    <row r="858" spans="1:277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</row>
    <row r="859" spans="1:277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</row>
    <row r="860" spans="1:277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</row>
    <row r="861" spans="1:277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</row>
    <row r="862" spans="1:277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</row>
    <row r="863" spans="1:277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</row>
    <row r="864" spans="1:277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</row>
    <row r="865" spans="1:277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</row>
    <row r="866" spans="1:277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</row>
    <row r="867" spans="1:277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</row>
    <row r="868" spans="1:277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</row>
    <row r="869" spans="1:277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</row>
    <row r="870" spans="1:277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</row>
    <row r="871" spans="1:277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</row>
    <row r="872" spans="1:277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</row>
    <row r="873" spans="1:277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</row>
    <row r="874" spans="1:277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</row>
    <row r="875" spans="1:277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</row>
    <row r="876" spans="1:277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</row>
    <row r="877" spans="1:277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</row>
    <row r="878" spans="1:277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</row>
    <row r="879" spans="1:277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</row>
    <row r="880" spans="1:277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</row>
    <row r="881" spans="1:277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</row>
    <row r="882" spans="1:277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</row>
    <row r="883" spans="1:277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</row>
    <row r="884" spans="1:277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</row>
    <row r="885" spans="1:277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</row>
    <row r="886" spans="1:277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</row>
    <row r="887" spans="1:277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</row>
    <row r="888" spans="1:277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</row>
    <row r="889" spans="1:277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</row>
    <row r="890" spans="1:277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</row>
    <row r="891" spans="1:277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</row>
    <row r="892" spans="1:277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</row>
    <row r="893" spans="1:277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</row>
    <row r="894" spans="1:277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</row>
    <row r="895" spans="1:277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</row>
    <row r="896" spans="1:277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</row>
    <row r="897" spans="1:277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</row>
    <row r="898" spans="1:277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</row>
    <row r="899" spans="1:277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</row>
    <row r="900" spans="1:277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</row>
    <row r="901" spans="1:277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</row>
    <row r="902" spans="1:277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</row>
    <row r="903" spans="1:277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</row>
    <row r="904" spans="1:277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</row>
    <row r="905" spans="1:277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</row>
    <row r="906" spans="1:277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</row>
    <row r="907" spans="1:277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</row>
    <row r="908" spans="1:277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</row>
    <row r="909" spans="1:277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</row>
    <row r="910" spans="1:277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</row>
    <row r="911" spans="1:277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</row>
    <row r="912" spans="1:277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</row>
    <row r="913" spans="1:277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</row>
    <row r="914" spans="1:277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</row>
    <row r="915" spans="1:277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</row>
    <row r="916" spans="1:277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</row>
    <row r="917" spans="1:277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</row>
    <row r="918" spans="1:277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</row>
    <row r="919" spans="1:277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</row>
    <row r="920" spans="1:277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</row>
    <row r="921" spans="1:277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</row>
    <row r="922" spans="1:277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</row>
    <row r="923" spans="1:277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</row>
    <row r="924" spans="1:277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</row>
    <row r="925" spans="1:277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</row>
    <row r="926" spans="1:277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</row>
    <row r="927" spans="1:277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</row>
    <row r="928" spans="1:277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</row>
    <row r="929" spans="1:277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</row>
    <row r="930" spans="1:277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</row>
    <row r="931" spans="1:277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</row>
    <row r="932" spans="1:277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</row>
    <row r="933" spans="1:277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</row>
    <row r="934" spans="1:277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</row>
    <row r="935" spans="1:277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</row>
    <row r="936" spans="1:277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</row>
    <row r="937" spans="1:277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</row>
    <row r="938" spans="1:277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</row>
    <row r="939" spans="1:277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</row>
    <row r="940" spans="1:277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</row>
    <row r="941" spans="1:277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</row>
    <row r="942" spans="1:277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</row>
    <row r="943" spans="1:277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</row>
    <row r="944" spans="1:277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</row>
    <row r="945" spans="1:277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</row>
    <row r="946" spans="1:277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</row>
    <row r="947" spans="1:277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</row>
    <row r="948" spans="1:277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</row>
    <row r="949" spans="1:277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</row>
    <row r="950" spans="1:277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</row>
    <row r="951" spans="1:277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</row>
    <row r="952" spans="1:277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</row>
    <row r="953" spans="1:277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</row>
    <row r="954" spans="1:277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</row>
    <row r="955" spans="1:277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</row>
    <row r="956" spans="1:277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</row>
    <row r="957" spans="1:277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</row>
    <row r="958" spans="1:277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</row>
    <row r="959" spans="1:277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</row>
    <row r="960" spans="1:277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</row>
    <row r="961" spans="1:277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</row>
    <row r="962" spans="1:277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</row>
    <row r="963" spans="1:277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</row>
    <row r="964" spans="1:277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</row>
    <row r="965" spans="1:277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</row>
    <row r="966" spans="1:277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</row>
    <row r="967" spans="1:277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</row>
    <row r="968" spans="1:277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</row>
    <row r="969" spans="1:277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</row>
    <row r="970" spans="1:277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</row>
    <row r="971" spans="1:277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</row>
    <row r="972" spans="1:277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</row>
    <row r="973" spans="1:277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</row>
    <row r="974" spans="1:277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</row>
    <row r="975" spans="1:277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</row>
    <row r="976" spans="1:277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</row>
    <row r="977" spans="1:277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</row>
    <row r="978" spans="1:277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</row>
    <row r="979" spans="1:277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</row>
    <row r="980" spans="1:277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</row>
    <row r="981" spans="1:277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</row>
    <row r="982" spans="1:277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</row>
    <row r="983" spans="1:277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</row>
    <row r="984" spans="1:277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</row>
    <row r="985" spans="1:277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</row>
    <row r="986" spans="1:277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</row>
    <row r="987" spans="1:277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</row>
    <row r="988" spans="1:277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</row>
    <row r="989" spans="1:277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</row>
    <row r="990" spans="1:277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</row>
    <row r="991" spans="1:277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</row>
    <row r="992" spans="1:277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</row>
    <row r="993" spans="1:277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</row>
    <row r="994" spans="1:277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</row>
    <row r="995" spans="1:277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</row>
    <row r="996" spans="1:277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</row>
    <row r="997" spans="1:277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</row>
    <row r="998" spans="1:277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</row>
    <row r="999" spans="1:277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</row>
    <row r="1000" spans="1:277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</row>
    <row r="1001" spans="1:277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</row>
    <row r="1002" spans="1:277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</row>
    <row r="1003" spans="1:277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</row>
    <row r="1004" spans="1:277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</row>
    <row r="1005" spans="1:277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</row>
    <row r="1006" spans="1:277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</row>
  </sheetData>
  <mergeCells count="10">
    <mergeCell ref="D22:F22"/>
    <mergeCell ref="H22:J22"/>
    <mergeCell ref="L22:N22"/>
    <mergeCell ref="J5:N5"/>
    <mergeCell ref="B2:E2"/>
    <mergeCell ref="K2:L2"/>
    <mergeCell ref="B3:E3"/>
    <mergeCell ref="K3:L3"/>
    <mergeCell ref="B7:D7"/>
    <mergeCell ref="B8:C8"/>
  </mergeCells>
  <phoneticPr fontId="18" type="noConversion"/>
  <conditionalFormatting sqref="K10:K20">
    <cfRule type="containsText" dxfId="15" priority="2" operator="containsText" text="0">
      <formula>NOT(ISERROR(SEARCH("0",K10)))</formula>
    </cfRule>
  </conditionalFormatting>
  <conditionalFormatting sqref="Q10:Q15 L10:L20 D24:D29">
    <cfRule type="containsText" dxfId="14" priority="8" operator="containsText" text="Investigación">
      <formula>NOT(ISERROR(SEARCH("Investigación",D10)))</formula>
    </cfRule>
    <cfRule type="containsText" dxfId="13" priority="3" operator="containsText" text="Lanzamiento">
      <formula>NOT(ISERROR(SEARCH("Lanzamiento",D10)))</formula>
    </cfRule>
    <cfRule type="containsText" dxfId="12" priority="4" operator="containsText" text="Ejecución">
      <formula>NOT(ISERROR(SEARCH("Ejecución",D10)))</formula>
    </cfRule>
    <cfRule type="containsText" dxfId="11" priority="5" operator="containsText" text="Prueba">
      <formula>NOT(ISERROR(SEARCH("Prueba",D10)))</formula>
    </cfRule>
    <cfRule type="containsText" dxfId="10" priority="6" operator="containsText" text="Desarrollo">
      <formula>NOT(ISERROR(SEARCH("Desarrollo",D10)))</formula>
    </cfRule>
    <cfRule type="containsText" dxfId="9" priority="7" operator="containsText" text="Aprobación">
      <formula>NOT(ISERROR(SEARCH("Aprobación",D10)))</formula>
    </cfRule>
  </conditionalFormatting>
  <conditionalFormatting sqref="S10:S15 M10:M20 H24:H29">
    <cfRule type="containsText" dxfId="8" priority="1" operator="containsText" text="En riesgo">
      <formula>NOT(ISERROR(SEARCH("En riesgo",H10)))</formula>
    </cfRule>
    <cfRule type="containsText" dxfId="7" priority="9" operator="containsText" text="Atrasado">
      <formula>NOT(ISERROR(SEARCH("Atrasado",H10)))</formula>
    </cfRule>
    <cfRule type="containsText" dxfId="6" priority="16" operator="containsText" text="No se ha iniciado">
      <formula>NOT(ISERROR(SEARCH("No se ha iniciado",H10)))</formula>
    </cfRule>
    <cfRule type="containsText" dxfId="5" priority="15" operator="containsText" text="En curso">
      <formula>NOT(ISERROR(SEARCH("En curso",H10)))</formula>
    </cfRule>
    <cfRule type="containsText" dxfId="4" priority="14" operator="containsText" text="Completo">
      <formula>NOT(ISERROR(SEARCH("Completo",H10)))</formula>
    </cfRule>
    <cfRule type="containsText" dxfId="3" priority="13" operator="containsText" text="En espera">
      <formula>NOT(ISERROR(SEARCH("En espera",H10)))</formula>
    </cfRule>
  </conditionalFormatting>
  <conditionalFormatting sqref="U10:U13 N10:N20 L24:L26">
    <cfRule type="containsText" dxfId="2" priority="12" operator="containsText" text="Externo">
      <formula>NOT(ISERROR(SEARCH("Externo",L10)))</formula>
    </cfRule>
    <cfRule type="containsText" dxfId="1" priority="11" operator="containsText" text="Interno">
      <formula>NOT(ISERROR(SEARCH("Interno",L10)))</formula>
    </cfRule>
    <cfRule type="containsText" dxfId="0" priority="10" operator="containsText" text="Híbrido">
      <formula>NOT(ISERROR(SEARCH("Híbrido",L10)))</formula>
    </cfRule>
  </conditionalFormatting>
  <dataValidations count="3">
    <dataValidation type="list" allowBlank="1" showInputMessage="1" showErrorMessage="1" sqref="L10:L20" xr:uid="{00000000-0002-0000-0100-000000000000}">
      <formula1>$Q$10:$Q$15</formula1>
    </dataValidation>
    <dataValidation type="list" allowBlank="1" showInputMessage="1" showErrorMessage="1" sqref="N10:N20" xr:uid="{00000000-0002-0000-0100-000001000000}">
      <formula1>$U$10:$U$13</formula1>
    </dataValidation>
    <dataValidation type="list" allowBlank="1" showInputMessage="1" showErrorMessage="1" sqref="M10:M20" xr:uid="{00000000-0002-0000-0100-000002000000}">
      <formula1>$S$10:$S$15</formula1>
    </dataValidation>
  </dataValidations>
  <pageMargins left="0.3" right="0.3" top="0.3" bottom="0.3" header="0" footer="0"/>
  <pageSetup scale="66" fitToHeight="0" orientation="landscape" horizontalDpi="4294967292" verticalDpi="4294967292"/>
  <rowBreaks count="1" manualBreakCount="1">
    <brk id="5" max="16383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 tint="0.34998626667073579"/>
  </sheetPr>
  <dimension ref="B1:B2"/>
  <sheetViews>
    <sheetView showGridLines="0" workbookViewId="0">
      <selection activeCell="B9" sqref="B9"/>
    </sheetView>
  </sheetViews>
  <sheetFormatPr baseColWidth="10" defaultColWidth="10.83203125" defaultRowHeight="15"/>
  <cols>
    <col min="1" max="1" width="3.33203125" style="32" customWidth="1"/>
    <col min="2" max="2" width="88.33203125" style="32" customWidth="1"/>
    <col min="3" max="16384" width="10.83203125" style="32"/>
  </cols>
  <sheetData>
    <row r="1" spans="2:2" ht="20.25" customHeight="1"/>
    <row r="2" spans="2:2" ht="125.25" customHeight="1">
      <c r="B2" s="5" t="s">
        <v>13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Seguimiento del progreso de pro</vt:lpstr>
      <vt:lpstr>EN BLANCO - Seguimiento del pro</vt:lpstr>
      <vt:lpstr>- Renuncia -</vt:lpstr>
      <vt:lpstr>'EN BLANCO - Seguimiento del pro'!Print_Area</vt:lpstr>
      <vt:lpstr>'Seguimiento del progreso de pro'!Print_Area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Microsoft User</cp:lastModifiedBy>
  <dcterms:created xsi:type="dcterms:W3CDTF">2015-02-24T20:54:23Z</dcterms:created>
  <dcterms:modified xsi:type="dcterms:W3CDTF">2023-08-16T00:02:16Z</dcterms:modified>
</cp:coreProperties>
</file>