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09FCE9E7-5BFE-C748-9C36-1F27BB781004}" xr6:coauthVersionLast="47" xr6:coauthVersionMax="47" xr10:uidLastSave="{00000000-0000-0000-0000-000000000000}"/>
  <bookViews>
    <workbookView xWindow="-20" yWindow="500" windowWidth="28800" windowHeight="15840" tabRatio="805" xr2:uid="{00000000-000D-0000-FFFF-FFFF00000000}"/>
  </bookViews>
  <sheets>
    <sheet name="Acceso" sheetId="8" r:id="rId1"/>
    <sheet name="Visitas" sheetId="9" r:id="rId2"/>
    <sheet name="Clientes potenciales" sheetId="11" r:id="rId3"/>
    <sheet name="Clientes" sheetId="13" r:id="rId4"/>
    <sheet name="Tasa de conversión" sheetId="14" r:id="rId5"/>
    <sheet name="Alcance - EJEMPLO" sheetId="3" r:id="rId6"/>
    <sheet name="Visitas - EJEMPLO" sheetId="4" r:id="rId7"/>
    <sheet name="Clientes potenciales - EJEMPLO" sheetId="10" r:id="rId8"/>
    <sheet name="Clientes - EJEMPLO" sheetId="12" r:id="rId9"/>
    <sheet name="Tasa de conversión - EJEMPLO" sheetId="7" r:id="rId10"/>
    <sheet name="- Descargo de responsabilidad -" sheetId="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14" l="1"/>
  <c r="M5" i="14"/>
  <c r="L5" i="14"/>
  <c r="K5" i="14"/>
  <c r="J5" i="14"/>
  <c r="I5" i="14"/>
  <c r="H5" i="14"/>
  <c r="G5" i="14"/>
  <c r="F5" i="14"/>
  <c r="E5" i="14"/>
  <c r="D5" i="14"/>
  <c r="C5" i="14"/>
  <c r="N13" i="9"/>
  <c r="N4" i="14"/>
  <c r="M13" i="9"/>
  <c r="M4" i="14"/>
  <c r="O4" i="14"/>
  <c r="L13" i="9"/>
  <c r="L4" i="14"/>
  <c r="K13" i="9"/>
  <c r="K4" i="14"/>
  <c r="J13" i="9"/>
  <c r="J4" i="14"/>
  <c r="I13" i="9"/>
  <c r="I4" i="14"/>
  <c r="H13" i="9"/>
  <c r="H4" i="14"/>
  <c r="G13" i="9"/>
  <c r="G4" i="14"/>
  <c r="F13" i="9"/>
  <c r="F4" i="14"/>
  <c r="E13" i="9"/>
  <c r="E4" i="14"/>
  <c r="D13" i="9"/>
  <c r="D4" i="14"/>
  <c r="C13" i="9"/>
  <c r="C4" i="14"/>
  <c r="N13" i="13"/>
  <c r="N18" i="13"/>
  <c r="M13" i="13"/>
  <c r="M18" i="13"/>
  <c r="O18" i="13"/>
  <c r="L13" i="13"/>
  <c r="L18" i="13"/>
  <c r="K13" i="13"/>
  <c r="K18" i="13"/>
  <c r="J13" i="13"/>
  <c r="J18" i="13"/>
  <c r="I13" i="13"/>
  <c r="I18" i="13"/>
  <c r="H13" i="13"/>
  <c r="H18" i="13"/>
  <c r="G13" i="13"/>
  <c r="G18" i="13"/>
  <c r="F13" i="13"/>
  <c r="F18" i="13"/>
  <c r="E13" i="13"/>
  <c r="E18" i="13"/>
  <c r="D13" i="13"/>
  <c r="D18" i="13"/>
  <c r="C13" i="13"/>
  <c r="C18" i="13"/>
  <c r="O17" i="13"/>
  <c r="N14" i="13"/>
  <c r="M14" i="13"/>
  <c r="O14" i="13"/>
  <c r="L14" i="13"/>
  <c r="K14" i="13"/>
  <c r="J14" i="13"/>
  <c r="I14" i="13"/>
  <c r="H14" i="13"/>
  <c r="G14" i="13"/>
  <c r="F14" i="13"/>
  <c r="E14" i="13"/>
  <c r="D14" i="13"/>
  <c r="C14" i="13"/>
  <c r="O13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O11" i="13"/>
  <c r="O10" i="13"/>
  <c r="O9" i="13"/>
  <c r="O8" i="13"/>
  <c r="O7" i="13"/>
  <c r="O6" i="13"/>
  <c r="O5" i="13"/>
  <c r="O4" i="13"/>
  <c r="N14" i="11"/>
  <c r="M14" i="11"/>
  <c r="O14" i="11"/>
  <c r="L14" i="11"/>
  <c r="K14" i="11"/>
  <c r="J14" i="11"/>
  <c r="I14" i="11"/>
  <c r="H14" i="11"/>
  <c r="G14" i="11"/>
  <c r="F14" i="11"/>
  <c r="E14" i="11"/>
  <c r="D14" i="11"/>
  <c r="C14" i="11"/>
  <c r="N13" i="11"/>
  <c r="M13" i="11"/>
  <c r="O13" i="11"/>
  <c r="L13" i="11"/>
  <c r="K13" i="11"/>
  <c r="J13" i="11"/>
  <c r="I13" i="11"/>
  <c r="H13" i="11"/>
  <c r="G13" i="11"/>
  <c r="F13" i="11"/>
  <c r="E13" i="11"/>
  <c r="D13" i="11"/>
  <c r="C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O11" i="11"/>
  <c r="O10" i="11"/>
  <c r="O9" i="11"/>
  <c r="O8" i="11"/>
  <c r="O7" i="11"/>
  <c r="O6" i="11"/>
  <c r="O5" i="11"/>
  <c r="O4" i="11"/>
  <c r="N14" i="9"/>
  <c r="M14" i="9"/>
  <c r="O14" i="9"/>
  <c r="L14" i="9"/>
  <c r="K14" i="9"/>
  <c r="J14" i="9"/>
  <c r="I14" i="9"/>
  <c r="H14" i="9"/>
  <c r="G14" i="9"/>
  <c r="F14" i="9"/>
  <c r="E14" i="9"/>
  <c r="D14" i="9"/>
  <c r="C14" i="9"/>
  <c r="O13" i="9"/>
  <c r="N12" i="9"/>
  <c r="M12" i="9"/>
  <c r="L12" i="9"/>
  <c r="K12" i="9"/>
  <c r="J12" i="9"/>
  <c r="I12" i="9"/>
  <c r="H12" i="9"/>
  <c r="G12" i="9"/>
  <c r="F12" i="9"/>
  <c r="E12" i="9"/>
  <c r="D12" i="9"/>
  <c r="C12" i="9"/>
  <c r="O11" i="9"/>
  <c r="O10" i="9"/>
  <c r="O9" i="9"/>
  <c r="O8" i="9"/>
  <c r="O7" i="9"/>
  <c r="O6" i="9"/>
  <c r="O5" i="9"/>
  <c r="O4" i="9"/>
  <c r="N14" i="8"/>
  <c r="M14" i="8"/>
  <c r="O14" i="8"/>
  <c r="L14" i="8"/>
  <c r="K14" i="8"/>
  <c r="J14" i="8"/>
  <c r="I14" i="8"/>
  <c r="H14" i="8"/>
  <c r="G14" i="8"/>
  <c r="F14" i="8"/>
  <c r="E14" i="8"/>
  <c r="D14" i="8"/>
  <c r="C14" i="8"/>
  <c r="O12" i="8"/>
  <c r="O11" i="8"/>
  <c r="O10" i="8"/>
  <c r="O9" i="8"/>
  <c r="O8" i="8"/>
  <c r="O7" i="8"/>
  <c r="O6" i="8"/>
  <c r="O5" i="8"/>
  <c r="O4" i="8"/>
  <c r="M6" i="14"/>
  <c r="O17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N13" i="12"/>
  <c r="M13" i="12"/>
  <c r="M6" i="7"/>
  <c r="L13" i="12"/>
  <c r="L6" i="7"/>
  <c r="K13" i="12"/>
  <c r="K6" i="7"/>
  <c r="J13" i="12"/>
  <c r="I13" i="12"/>
  <c r="I6" i="7"/>
  <c r="H13" i="12"/>
  <c r="H6" i="7"/>
  <c r="G13" i="12"/>
  <c r="G6" i="7"/>
  <c r="F13" i="12"/>
  <c r="E13" i="12"/>
  <c r="E6" i="7"/>
  <c r="D13" i="12"/>
  <c r="D6" i="7"/>
  <c r="C13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O11" i="12"/>
  <c r="O10" i="12"/>
  <c r="O9" i="12"/>
  <c r="O8" i="12"/>
  <c r="O7" i="12"/>
  <c r="O6" i="12"/>
  <c r="O5" i="12"/>
  <c r="O4" i="12"/>
  <c r="H18" i="12"/>
  <c r="J6" i="14"/>
  <c r="D18" i="12"/>
  <c r="H6" i="14"/>
  <c r="N6" i="14"/>
  <c r="F6" i="14"/>
  <c r="L18" i="12"/>
  <c r="L6" i="14"/>
  <c r="L10" i="14"/>
  <c r="D6" i="14"/>
  <c r="D10" i="14"/>
  <c r="F6" i="7"/>
  <c r="F18" i="12"/>
  <c r="J6" i="7"/>
  <c r="J18" i="12"/>
  <c r="N6" i="7"/>
  <c r="N18" i="12"/>
  <c r="O5" i="14"/>
  <c r="J10" i="14"/>
  <c r="C18" i="12"/>
  <c r="C6" i="7"/>
  <c r="G18" i="12"/>
  <c r="E6" i="14"/>
  <c r="E10" i="14"/>
  <c r="I6" i="14"/>
  <c r="I10" i="14"/>
  <c r="O6" i="14"/>
  <c r="F10" i="14"/>
  <c r="K18" i="12"/>
  <c r="M18" i="12"/>
  <c r="I18" i="12"/>
  <c r="E18" i="12"/>
  <c r="C6" i="14"/>
  <c r="K6" i="14"/>
  <c r="G6" i="14"/>
  <c r="G10" i="14"/>
  <c r="M10" i="14"/>
  <c r="O13" i="12"/>
  <c r="O14" i="12"/>
  <c r="N14" i="10"/>
  <c r="M14" i="10"/>
  <c r="L14" i="10"/>
  <c r="K14" i="10"/>
  <c r="J14" i="10"/>
  <c r="I14" i="10"/>
  <c r="H14" i="10"/>
  <c r="G14" i="10"/>
  <c r="F14" i="10"/>
  <c r="E14" i="10"/>
  <c r="D14" i="10"/>
  <c r="C14" i="10"/>
  <c r="N13" i="10"/>
  <c r="M13" i="10"/>
  <c r="M5" i="7"/>
  <c r="L13" i="10"/>
  <c r="L5" i="7"/>
  <c r="K13" i="10"/>
  <c r="K5" i="7"/>
  <c r="K10" i="7"/>
  <c r="J13" i="10"/>
  <c r="J5" i="7"/>
  <c r="I13" i="10"/>
  <c r="I5" i="7"/>
  <c r="H13" i="10"/>
  <c r="H5" i="7"/>
  <c r="G13" i="10"/>
  <c r="G5" i="7"/>
  <c r="F13" i="10"/>
  <c r="F5" i="7"/>
  <c r="E13" i="10"/>
  <c r="E5" i="7"/>
  <c r="D13" i="10"/>
  <c r="D5" i="7"/>
  <c r="C13" i="10"/>
  <c r="C5" i="7"/>
  <c r="N12" i="10"/>
  <c r="M12" i="10"/>
  <c r="L12" i="10"/>
  <c r="K12" i="10"/>
  <c r="J12" i="10"/>
  <c r="I12" i="10"/>
  <c r="H12" i="10"/>
  <c r="G12" i="10"/>
  <c r="F12" i="10"/>
  <c r="E12" i="10"/>
  <c r="D12" i="10"/>
  <c r="C12" i="10"/>
  <c r="O11" i="10"/>
  <c r="O10" i="10"/>
  <c r="O9" i="10"/>
  <c r="O8" i="10"/>
  <c r="O7" i="10"/>
  <c r="O6" i="10"/>
  <c r="O5" i="10"/>
  <c r="O4" i="10"/>
  <c r="M11" i="14"/>
  <c r="L9" i="14"/>
  <c r="K9" i="14"/>
  <c r="J9" i="14"/>
  <c r="I9" i="14"/>
  <c r="H9" i="14"/>
  <c r="G9" i="14"/>
  <c r="F11" i="14"/>
  <c r="E9" i="14"/>
  <c r="C9" i="14"/>
  <c r="D12" i="4"/>
  <c r="E12" i="4"/>
  <c r="F12" i="4"/>
  <c r="G12" i="4"/>
  <c r="H12" i="4"/>
  <c r="I12" i="4"/>
  <c r="J12" i="4"/>
  <c r="K12" i="4"/>
  <c r="L12" i="4"/>
  <c r="M12" i="4"/>
  <c r="N12" i="4"/>
  <c r="C12" i="4"/>
  <c r="C14" i="4"/>
  <c r="O5" i="4"/>
  <c r="O6" i="4"/>
  <c r="O7" i="4"/>
  <c r="O8" i="4"/>
  <c r="O9" i="4"/>
  <c r="O10" i="4"/>
  <c r="O11" i="4"/>
  <c r="O4" i="4"/>
  <c r="D11" i="14"/>
  <c r="C11" i="14"/>
  <c r="H11" i="14"/>
  <c r="C10" i="14"/>
  <c r="L11" i="14"/>
  <c r="H10" i="14"/>
  <c r="D9" i="14"/>
  <c r="G11" i="14"/>
  <c r="K11" i="14"/>
  <c r="I11" i="14"/>
  <c r="E11" i="14"/>
  <c r="J10" i="7"/>
  <c r="N9" i="14"/>
  <c r="O13" i="10"/>
  <c r="N5" i="7"/>
  <c r="O14" i="10"/>
  <c r="M9" i="14"/>
  <c r="F9" i="14"/>
  <c r="M10" i="7"/>
  <c r="E10" i="7"/>
  <c r="O18" i="12"/>
  <c r="N10" i="14"/>
  <c r="J11" i="14"/>
  <c r="G10" i="7"/>
  <c r="O6" i="7"/>
  <c r="F10" i="7"/>
  <c r="D10" i="7"/>
  <c r="H10" i="7"/>
  <c r="K10" i="14"/>
  <c r="I10" i="7"/>
  <c r="C10" i="7"/>
  <c r="L10" i="7"/>
  <c r="O10" i="14"/>
  <c r="M10" i="3"/>
  <c r="O5" i="7"/>
  <c r="N10" i="7"/>
  <c r="O10" i="7"/>
  <c r="N11" i="14"/>
  <c r="O11" i="14"/>
  <c r="O9" i="14"/>
  <c r="D14" i="4"/>
  <c r="E14" i="4"/>
  <c r="F14" i="4"/>
  <c r="G14" i="4"/>
  <c r="H14" i="4"/>
  <c r="I14" i="4"/>
  <c r="J14" i="4"/>
  <c r="K14" i="4"/>
  <c r="L14" i="4"/>
  <c r="M14" i="4"/>
  <c r="N14" i="4"/>
  <c r="D13" i="4"/>
  <c r="D4" i="7"/>
  <c r="E13" i="4"/>
  <c r="E4" i="7"/>
  <c r="F13" i="4"/>
  <c r="F4" i="7"/>
  <c r="G13" i="4"/>
  <c r="G4" i="7"/>
  <c r="H13" i="4"/>
  <c r="H4" i="7"/>
  <c r="I13" i="4"/>
  <c r="I4" i="7"/>
  <c r="J13" i="4"/>
  <c r="J4" i="7"/>
  <c r="K13" i="4"/>
  <c r="K4" i="7"/>
  <c r="L13" i="4"/>
  <c r="L4" i="7"/>
  <c r="M13" i="4"/>
  <c r="M4" i="7"/>
  <c r="N13" i="4"/>
  <c r="C13" i="4"/>
  <c r="C4" i="7"/>
  <c r="D10" i="3"/>
  <c r="E10" i="3"/>
  <c r="F10" i="3"/>
  <c r="G10" i="3"/>
  <c r="H10" i="3"/>
  <c r="I10" i="3"/>
  <c r="J10" i="3"/>
  <c r="K10" i="3"/>
  <c r="L10" i="3"/>
  <c r="N10" i="3"/>
  <c r="O10" i="3"/>
  <c r="C10" i="3"/>
  <c r="O5" i="3"/>
  <c r="O6" i="3"/>
  <c r="O7" i="3"/>
  <c r="O8" i="3"/>
  <c r="O4" i="3"/>
  <c r="J9" i="7"/>
  <c r="J11" i="7"/>
  <c r="I11" i="7"/>
  <c r="I9" i="7"/>
  <c r="N4" i="7"/>
  <c r="O13" i="4"/>
  <c r="F11" i="7"/>
  <c r="F9" i="7"/>
  <c r="M11" i="7"/>
  <c r="M9" i="7"/>
  <c r="E11" i="7"/>
  <c r="E9" i="7"/>
  <c r="L11" i="7"/>
  <c r="L9" i="7"/>
  <c r="H11" i="7"/>
  <c r="H9" i="7"/>
  <c r="D11" i="7"/>
  <c r="D9" i="7"/>
  <c r="C9" i="7"/>
  <c r="C11" i="7"/>
  <c r="K11" i="7"/>
  <c r="K9" i="7"/>
  <c r="G11" i="7"/>
  <c r="G9" i="7"/>
  <c r="O14" i="4"/>
  <c r="O4" i="7"/>
  <c r="N11" i="7"/>
  <c r="O11" i="7"/>
  <c r="N9" i="7"/>
  <c r="O9" i="7"/>
</calcChain>
</file>

<file path=xl/sharedStrings.xml><?xml version="1.0" encoding="utf-8"?>
<sst xmlns="http://schemas.openxmlformats.org/spreadsheetml/2006/main" count="149" uniqueCount="46">
  <si>
    <t>Blog</t>
  </si>
  <si>
    <t>Facebook</t>
  </si>
  <si>
    <t>Twitter</t>
  </si>
  <si>
    <t>LinkedIn</t>
  </si>
  <si>
    <t>TOTAL</t>
  </si>
  <si>
    <t>MÉTRICAS DE MARKETING DE CONTENIDOS</t>
  </si>
  <si>
    <t>CLIENTES</t>
  </si>
  <si>
    <t>FUENTE DE CLIENTE POTENCIAL</t>
  </si>
  <si>
    <t>Crecimiento del MoM</t>
  </si>
  <si>
    <t>NOTAS</t>
  </si>
  <si>
    <t>Tráfico directo</t>
  </si>
  <si>
    <t>Marketing por correo electrónico</t>
  </si>
  <si>
    <t>Búsqueda orgánica</t>
  </si>
  <si>
    <t>Búsqueda de pago</t>
  </si>
  <si>
    <t>Recompensas</t>
  </si>
  <si>
    <t>Redes sociales</t>
  </si>
  <si>
    <t>Otras campañas</t>
  </si>
  <si>
    <t>Fuentes sin conexión</t>
  </si>
  <si>
    <t>TOTAL EN LÍNEA</t>
  </si>
  <si>
    <t>Total global</t>
  </si>
  <si>
    <t>% de clientes de MARKETING</t>
  </si>
  <si>
    <t>TASA DE CONVERSIÓN</t>
  </si>
  <si>
    <t>VISITAS</t>
  </si>
  <si>
    <t>CLIENTES POTENCIALES</t>
  </si>
  <si>
    <t>VISITA A CLIENTE POTENCIAL %</t>
  </si>
  <si>
    <t>CLIENTE POTENCIAL A CLIENTE %</t>
  </si>
  <si>
    <t>VISITA AL CLIENTE %</t>
  </si>
  <si>
    <t>Acceso</t>
  </si>
  <si>
    <t>ALCANCE POR CANAL</t>
  </si>
  <si>
    <t>Suscriptores</t>
  </si>
  <si>
    <t>Correo electrónico</t>
  </si>
  <si>
    <t>Direcciones de correo electrónico</t>
  </si>
  <si>
    <t>Le gusta</t>
  </si>
  <si>
    <t>Seguidores corporativos</t>
  </si>
  <si>
    <t>Seguidores de la página de la empresa</t>
  </si>
  <si>
    <t>FUENTES DE VISITAS AL SITIO WEB</t>
  </si>
  <si>
    <t>RecompensaS</t>
  </si>
  <si>
    <t>TOTAL GLOBAL</t>
  </si>
  <si>
    <t>% de CLIENTES de MARKETING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</si>
  <si>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</si>
  <si>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ACCESO</t>
  </si>
  <si>
    <t>Otros 1</t>
  </si>
  <si>
    <t>Otros 2</t>
  </si>
  <si>
    <t>Otros 3</t>
  </si>
  <si>
    <t>Otros 4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</si>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</sst>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[$-409]mmm\-yy;@"/>
    <numFmt numFmtId="166" formatCode="[$-580A]mmm\-yy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b/>
      <sz val="16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2" fillId="4" borderId="0" xfId="0" applyFont="1" applyFill="1"/>
    <xf numFmtId="1" fontId="6" fillId="6" borderId="1" xfId="0" applyNumberFormat="1" applyFont="1" applyFill="1" applyBorder="1" applyAlignment="1">
      <alignment horizontal="right" vertical="center" indent="1"/>
    </xf>
    <xf numFmtId="164" fontId="6" fillId="4" borderId="0" xfId="0" applyNumberFormat="1" applyFont="1" applyFill="1" applyAlignment="1">
      <alignment horizontal="left" vertical="center" indent="1"/>
    </xf>
    <xf numFmtId="9" fontId="9" fillId="4" borderId="0" xfId="1" applyFont="1" applyFill="1" applyBorder="1" applyAlignment="1">
      <alignment horizontal="right" vertical="center" indent="1"/>
    </xf>
    <xf numFmtId="0" fontId="6" fillId="6" borderId="1" xfId="0" applyFont="1" applyFill="1" applyBorder="1" applyAlignment="1">
      <alignment horizontal="left" vertical="center" indent="1"/>
    </xf>
    <xf numFmtId="1" fontId="6" fillId="7" borderId="1" xfId="0" applyNumberFormat="1" applyFont="1" applyFill="1" applyBorder="1" applyAlignment="1">
      <alignment horizontal="right" vertical="center" indent="1"/>
    </xf>
    <xf numFmtId="0" fontId="6" fillId="7" borderId="1" xfId="0" applyFont="1" applyFill="1" applyBorder="1" applyAlignment="1">
      <alignment horizontal="left" vertical="center" indent="1"/>
    </xf>
    <xf numFmtId="9" fontId="9" fillId="8" borderId="1" xfId="1" applyFont="1" applyFill="1" applyBorder="1" applyAlignment="1">
      <alignment horizontal="right" vertical="center" indent="1"/>
    </xf>
    <xf numFmtId="9" fontId="9" fillId="9" borderId="1" xfId="1" applyFont="1" applyFill="1" applyBorder="1" applyAlignment="1">
      <alignment horizontal="right" vertical="center" indent="1"/>
    </xf>
    <xf numFmtId="0" fontId="8" fillId="10" borderId="3" xfId="0" applyFont="1" applyFill="1" applyBorder="1" applyAlignment="1">
      <alignment horizontal="left" vertical="center" indent="1"/>
    </xf>
    <xf numFmtId="165" fontId="8" fillId="10" borderId="4" xfId="0" applyNumberFormat="1" applyFont="1" applyFill="1" applyBorder="1" applyAlignment="1">
      <alignment horizontal="left" vertical="center" indent="1"/>
    </xf>
    <xf numFmtId="165" fontId="8" fillId="10" borderId="4" xfId="0" applyNumberFormat="1" applyFont="1" applyFill="1" applyBorder="1" applyAlignment="1">
      <alignment horizontal="center" vertical="center"/>
    </xf>
    <xf numFmtId="9" fontId="9" fillId="9" borderId="1" xfId="1" applyFont="1" applyFill="1" applyBorder="1" applyAlignment="1">
      <alignment horizontal="center" vertical="center"/>
    </xf>
    <xf numFmtId="9" fontId="9" fillId="8" borderId="1" xfId="1" applyFont="1" applyFill="1" applyBorder="1" applyAlignment="1">
      <alignment horizontal="center" vertical="center"/>
    </xf>
    <xf numFmtId="1" fontId="9" fillId="10" borderId="1" xfId="0" applyNumberFormat="1" applyFont="1" applyFill="1" applyBorder="1" applyAlignment="1">
      <alignment horizontal="right" vertical="center" indent="1"/>
    </xf>
    <xf numFmtId="164" fontId="8" fillId="8" borderId="1" xfId="0" applyNumberFormat="1" applyFont="1" applyFill="1" applyBorder="1" applyAlignment="1">
      <alignment horizontal="right" vertical="center" indent="1"/>
    </xf>
    <xf numFmtId="164" fontId="8" fillId="10" borderId="1" xfId="0" applyNumberFormat="1" applyFont="1" applyFill="1" applyBorder="1" applyAlignment="1">
      <alignment horizontal="right" vertical="center" indent="1"/>
    </xf>
    <xf numFmtId="9" fontId="9" fillId="10" borderId="1" xfId="1" applyFont="1" applyFill="1" applyBorder="1" applyAlignment="1">
      <alignment horizontal="right" vertical="center" indent="1"/>
    </xf>
    <xf numFmtId="164" fontId="6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0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0" fillId="0" borderId="0" xfId="0" applyAlignment="1">
      <alignment vertical="top"/>
    </xf>
    <xf numFmtId="166" fontId="8" fillId="10" borderId="4" xfId="0" applyNumberFormat="1" applyFont="1" applyFill="1" applyBorder="1" applyAlignment="1">
      <alignment horizontal="right" vertical="center" indent="1"/>
    </xf>
    <xf numFmtId="164" fontId="6" fillId="3" borderId="1" xfId="0" applyNumberFormat="1" applyFont="1" applyFill="1" applyBorder="1" applyAlignment="1">
      <alignment horizontal="left" vertical="center" wrapText="1" indent="1"/>
    </xf>
    <xf numFmtId="0" fontId="8" fillId="10" borderId="3" xfId="0" applyFont="1" applyFill="1" applyBorder="1" applyAlignment="1">
      <alignment horizontal="left" vertical="center" wrapText="1" indent="1"/>
    </xf>
    <xf numFmtId="164" fontId="6" fillId="2" borderId="1" xfId="0" applyNumberFormat="1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12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2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1800"/>
              <a:t>ALCANCE POR CANAL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Acceso!$B$4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E6E-494E-AD4B-83651C9273A2}"/>
            </c:ext>
          </c:extLst>
        </c:ser>
        <c:ser>
          <c:idx val="1"/>
          <c:order val="1"/>
          <c:tx>
            <c:strRef>
              <c:f>Acceso!$B$5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9E6E-494E-AD4B-83651C9273A2}"/>
            </c:ext>
          </c:extLst>
        </c:ser>
        <c:ser>
          <c:idx val="2"/>
          <c:order val="2"/>
          <c:tx>
            <c:strRef>
              <c:f>Acceso!$B$6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9E6E-494E-AD4B-83651C9273A2}"/>
            </c:ext>
          </c:extLst>
        </c:ser>
        <c:ser>
          <c:idx val="3"/>
          <c:order val="3"/>
          <c:tx>
            <c:strRef>
              <c:f>Acceso!$B$7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9E6E-494E-AD4B-83651C9273A2}"/>
            </c:ext>
          </c:extLst>
        </c:ser>
        <c:ser>
          <c:idx val="4"/>
          <c:order val="4"/>
          <c:tx>
            <c:strRef>
              <c:f>Acceso!$B$8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E6E-494E-AD4B-83651C9273A2}"/>
            </c:ext>
          </c:extLst>
        </c:ser>
        <c:ser>
          <c:idx val="5"/>
          <c:order val="5"/>
          <c:tx>
            <c:strRef>
              <c:f>Acceso!$B$9</c:f>
              <c:strCache>
                <c:ptCount val="1"/>
                <c:pt idx="0">
                  <c:v>Otros 1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9E6E-494E-AD4B-83651C9273A2}"/>
            </c:ext>
          </c:extLst>
        </c:ser>
        <c:ser>
          <c:idx val="6"/>
          <c:order val="6"/>
          <c:tx>
            <c:strRef>
              <c:f>Acceso!$B$10</c:f>
              <c:strCache>
                <c:ptCount val="1"/>
                <c:pt idx="0">
                  <c:v>Otros 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9E6E-494E-AD4B-83651C9273A2}"/>
            </c:ext>
          </c:extLst>
        </c:ser>
        <c:ser>
          <c:idx val="7"/>
          <c:order val="7"/>
          <c:tx>
            <c:strRef>
              <c:f>Acceso!$B$11</c:f>
              <c:strCache>
                <c:ptCount val="1"/>
                <c:pt idx="0">
                  <c:v>Otros 3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9E6E-494E-AD4B-83651C9273A2}"/>
            </c:ext>
          </c:extLst>
        </c:ser>
        <c:ser>
          <c:idx val="8"/>
          <c:order val="8"/>
          <c:tx>
            <c:strRef>
              <c:f>Acceso!$B$12</c:f>
              <c:strCache>
                <c:ptCount val="1"/>
                <c:pt idx="0">
                  <c:v>Otros 4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Acceso!$C$3:$N$3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Acceso!$C$12:$N$12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8-9E6E-494E-AD4B-83651C927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56419344"/>
        <c:axId val="-1756418800"/>
      </c:barChart>
      <c:dateAx>
        <c:axId val="-1756419344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6418800"/>
        <c:crosses val="autoZero"/>
        <c:auto val="1"/>
        <c:lblOffset val="100"/>
        <c:baseTimeUnit val="months"/>
      </c:dateAx>
      <c:valAx>
        <c:axId val="-17564188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641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1800"/>
              <a:t>CLIENTE POTENCIAL A CLIENTE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77-884C-B3A4-7C3C51B20A2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77-884C-B3A4-7C3C51B20A2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77-884C-B3A4-7C3C51B20A2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77-884C-B3A4-7C3C51B20A2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77-884C-B3A4-7C3C51B20A2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77-884C-B3A4-7C3C51B20A2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77-884C-B3A4-7C3C51B20A2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77-884C-B3A4-7C3C51B20A2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77-884C-B3A4-7C3C51B20A2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77-884C-B3A4-7C3C51B20A2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1F77-884C-B3A4-7C3C51B20A2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1F77-884C-B3A4-7C3C51B20A2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F77-884C-B3A4-7C3C51B20A2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F77-884C-B3A4-7C3C51B20A2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77-884C-B3A4-7C3C51B20A2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77-884C-B3A4-7C3C51B20A2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77-884C-B3A4-7C3C51B20A2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F77-884C-B3A4-7C3C51B20A2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F77-884C-B3A4-7C3C51B20A2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F77-884C-B3A4-7C3C51B20A2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1F77-884C-B3A4-7C3C51B20A2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1F77-884C-B3A4-7C3C51B20A2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F77-884C-B3A4-7C3C51B20A2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F77-884C-B3A4-7C3C51B20A2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de conversión'!$C$8:$N$8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'Tasa de conversión'!$C$10:$N$10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F77-884C-B3A4-7C3C51B20A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97965584"/>
        <c:axId val="-1597953616"/>
      </c:lineChart>
      <c:dateAx>
        <c:axId val="-1597965584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597953616"/>
        <c:crosses val="autoZero"/>
        <c:auto val="1"/>
        <c:lblOffset val="100"/>
        <c:baseTimeUnit val="months"/>
      </c:dateAx>
      <c:valAx>
        <c:axId val="-15979536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59796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VISITA AL CLIENTE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7D-5446-B037-FE43E3114C46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7D-5446-B037-FE43E3114C46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7D-5446-B037-FE43E3114C46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7D-5446-B037-FE43E3114C46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7D-5446-B037-FE43E3114C46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7D-5446-B037-FE43E3114C46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7D-5446-B037-FE43E3114C46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F7D-5446-B037-FE43E3114C46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F7D-5446-B037-FE43E3114C46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F7D-5446-B037-FE43E3114C46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3F7D-5446-B037-FE43E3114C46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3F7D-5446-B037-FE43E3114C4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F7D-5446-B037-FE43E3114C4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F7D-5446-B037-FE43E3114C4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F7D-5446-B037-FE43E3114C4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F7D-5446-B037-FE43E3114C4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F7D-5446-B037-FE43E3114C4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F7D-5446-B037-FE43E3114C4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F7D-5446-B037-FE43E3114C4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F7D-5446-B037-FE43E3114C4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F7D-5446-B037-FE43E3114C4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F7D-5446-B037-FE43E3114C4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F7D-5446-B037-FE43E3114C4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F7D-5446-B037-FE43E3114C4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de conversión'!$C$8:$N$8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'Tasa de conversión'!$C$11:$N$11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F7D-5446-B037-FE43E3114C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97962320"/>
        <c:axId val="-1597967760"/>
      </c:lineChart>
      <c:dateAx>
        <c:axId val="-1597962320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597967760"/>
        <c:crosses val="autoZero"/>
        <c:auto val="1"/>
        <c:lblOffset val="100"/>
        <c:baseTimeUnit val="months"/>
      </c:dateAx>
      <c:valAx>
        <c:axId val="-1597967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5979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8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ALCANCE POR CANAL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8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'Alcance - EJEMPLO'!$B$4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'Alcance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'Alcance - EJEMPLO'!$C$4:$N$4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6-411E-BCC1-11C251E67144}"/>
            </c:ext>
          </c:extLst>
        </c:ser>
        <c:ser>
          <c:idx val="1"/>
          <c:order val="1"/>
          <c:tx>
            <c:strRef>
              <c:f>'Alcance - EJEMPLO'!$B$5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'Alcance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'Alcance - EJEMPLO'!$C$5:$N$5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6-411E-BCC1-11C251E67144}"/>
            </c:ext>
          </c:extLst>
        </c:ser>
        <c:ser>
          <c:idx val="2"/>
          <c:order val="2"/>
          <c:tx>
            <c:strRef>
              <c:f>'Alcance - EJEMPLO'!$B$6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'Alcance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'Alcance - EJEMPLO'!$C$6:$N$6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6-411E-BCC1-11C251E67144}"/>
            </c:ext>
          </c:extLst>
        </c:ser>
        <c:ser>
          <c:idx val="3"/>
          <c:order val="3"/>
          <c:tx>
            <c:strRef>
              <c:f>'Alcance - EJEMPLO'!$B$7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'Alcance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'Alcance - EJEMPLO'!$C$7:$N$7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6-411E-BCC1-11C251E67144}"/>
            </c:ext>
          </c:extLst>
        </c:ser>
        <c:ser>
          <c:idx val="4"/>
          <c:order val="4"/>
          <c:tx>
            <c:strRef>
              <c:f>'Alcance - EJEMPLO'!$B$8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'Alcance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'Alcance - EJEMPLO'!$C$8:$N$8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6-411E-BCC1-11C251E67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97966672"/>
        <c:axId val="-1597957968"/>
      </c:barChart>
      <c:dateAx>
        <c:axId val="-1597966672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597957968"/>
        <c:crosses val="autoZero"/>
        <c:auto val="1"/>
        <c:lblOffset val="100"/>
        <c:baseTimeUnit val="months"/>
      </c:dateAx>
      <c:valAx>
        <c:axId val="-15979579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59796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VISITAS</a:t>
            </a:r>
            <a:r>
              <a:rPr lang="es-419" baseline="0"/>
              <a:t> AL SITIO WEB POR FUENTE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'Visitas - EJEMPLO'!$B$4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6-4326-B420-1D159687EF7E}"/>
            </c:ext>
          </c:extLst>
        </c:ser>
        <c:ser>
          <c:idx val="1"/>
          <c:order val="1"/>
          <c:tx>
            <c:strRef>
              <c:f>'Visitas - EJEMPLO'!$B$5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6-4326-B420-1D159687EF7E}"/>
            </c:ext>
          </c:extLst>
        </c:ser>
        <c:ser>
          <c:idx val="2"/>
          <c:order val="2"/>
          <c:tx>
            <c:strRef>
              <c:f>'Visitas - EJEMPLO'!$B$6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6-4326-B420-1D159687EF7E}"/>
            </c:ext>
          </c:extLst>
        </c:ser>
        <c:ser>
          <c:idx val="3"/>
          <c:order val="3"/>
          <c:tx>
            <c:strRef>
              <c:f>'Visitas - EJEMPLO'!$B$7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6-4326-B420-1D159687EF7E}"/>
            </c:ext>
          </c:extLst>
        </c:ser>
        <c:ser>
          <c:idx val="4"/>
          <c:order val="4"/>
          <c:tx>
            <c:strRef>
              <c:f>'Visitas - EJEMPLO'!$B$8</c:f>
              <c:strCache>
                <c:ptCount val="1"/>
                <c:pt idx="0">
                  <c:v>RecompensaS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6-4326-B420-1D159687EF7E}"/>
            </c:ext>
          </c:extLst>
        </c:ser>
        <c:ser>
          <c:idx val="5"/>
          <c:order val="5"/>
          <c:tx>
            <c:strRef>
              <c:f>'Visitas - EJEMPLO'!$B$9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EJEMPLO'!$C$9:$N$9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66-4326-B420-1D159687EF7E}"/>
            </c:ext>
          </c:extLst>
        </c:ser>
        <c:ser>
          <c:idx val="6"/>
          <c:order val="6"/>
          <c:tx>
            <c:strRef>
              <c:f>'Visitas - EJEMPLO'!$B$10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EJEMPLO'!$C$10:$N$10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66-4326-B420-1D159687EF7E}"/>
            </c:ext>
          </c:extLst>
        </c:ser>
        <c:ser>
          <c:idx val="7"/>
          <c:order val="7"/>
          <c:tx>
            <c:strRef>
              <c:f>'Visitas - EJEMPLO'!$B$11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'Visitas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EJEMPLO'!$C$11:$N$11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66-4326-B420-1D159687E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97964496"/>
        <c:axId val="-1597963952"/>
      </c:barChart>
      <c:dateAx>
        <c:axId val="-1597964496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597963952"/>
        <c:crosses val="autoZero"/>
        <c:auto val="1"/>
        <c:lblOffset val="100"/>
        <c:baseTimeUnit val="months"/>
      </c:dateAx>
      <c:valAx>
        <c:axId val="-1597963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5979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TOTAL DE VISITAS AL SITIO WEB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'Visitas - EJEMPLO'!$B$13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342-F645-B900-EC61F5D5DA7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42-F645-B900-EC61F5D5DA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42-F645-B900-EC61F5D5DA7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42-F645-B900-EC61F5D5DA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42-F645-B900-EC61F5D5DA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42-F645-B900-EC61F5D5DA7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42-F645-B900-EC61F5D5DA7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42-F645-B900-EC61F5D5DA7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42-F645-B900-EC61F5D5DA7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42-F645-B900-EC61F5D5DA7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42-F645-B900-EC61F5D5DA7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42-F645-B900-EC61F5D5DA7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342-F645-B900-EC61F5D5DA7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342-F645-B900-EC61F5D5DA7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342-F645-B900-EC61F5D5DA7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342-F645-B900-EC61F5D5DA7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342-F645-B900-EC61F5D5DA7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342-F645-B900-EC61F5D5DA7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342-F645-B900-EC61F5D5DA7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342-F645-B900-EC61F5D5DA7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342-F645-B900-EC61F5D5DA7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342-F645-B900-EC61F5D5DA7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342-F645-B900-EC61F5D5DA7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342-F645-B900-EC61F5D5DA7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'Visitas - EJEMPLO'!$C$12:$N$12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'Visitas - EJEMPLO'!$C$13:$N$13</c:f>
              <c:numCache>
                <c:formatCode>0</c:formatCode>
                <c:ptCount val="12"/>
                <c:pt idx="0">
                  <c:v>894</c:v>
                </c:pt>
                <c:pt idx="1">
                  <c:v>896</c:v>
                </c:pt>
                <c:pt idx="2">
                  <c:v>898</c:v>
                </c:pt>
                <c:pt idx="3">
                  <c:v>900</c:v>
                </c:pt>
                <c:pt idx="4">
                  <c:v>902</c:v>
                </c:pt>
                <c:pt idx="5">
                  <c:v>904</c:v>
                </c:pt>
                <c:pt idx="6">
                  <c:v>906</c:v>
                </c:pt>
                <c:pt idx="7">
                  <c:v>908</c:v>
                </c:pt>
                <c:pt idx="8">
                  <c:v>910</c:v>
                </c:pt>
                <c:pt idx="9">
                  <c:v>912</c:v>
                </c:pt>
                <c:pt idx="10">
                  <c:v>1664</c:v>
                </c:pt>
                <c:pt idx="11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9-4CF4-A450-068358A9EA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-1755082416"/>
        <c:axId val="-1755087312"/>
      </c:barChart>
      <c:dateAx>
        <c:axId val="-1755082416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5087312"/>
        <c:crosses val="autoZero"/>
        <c:auto val="1"/>
        <c:lblOffset val="100"/>
        <c:baseTimeUnit val="months"/>
      </c:dateAx>
      <c:valAx>
        <c:axId val="-17550873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508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CLIENTES POTENCIALES GENERADOS </a:t>
            </a:r>
            <a:r>
              <a:rPr lang="es-419" baseline="0"/>
              <a:t>POR FUENTE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'Clientes potenciales - EJEMPLO'!$B$4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EJEMPLO'!$C$4:$N$4</c:f>
              <c:numCache>
                <c:formatCode>0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9E4C-92CB-BA8BDECA71AB}"/>
            </c:ext>
          </c:extLst>
        </c:ser>
        <c:ser>
          <c:idx val="1"/>
          <c:order val="1"/>
          <c:tx>
            <c:strRef>
              <c:f>'Clientes potenciales - EJEMPLO'!$B$5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EJEMPLO'!$C$5:$N$5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B-9E4C-92CB-BA8BDECA71AB}"/>
            </c:ext>
          </c:extLst>
        </c:ser>
        <c:ser>
          <c:idx val="2"/>
          <c:order val="2"/>
          <c:tx>
            <c:strRef>
              <c:f>'Clientes potenciales - EJEMPLO'!$B$6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EJEMPLO'!$C$6:$N$6</c:f>
              <c:numCache>
                <c:formatCode>0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B-9E4C-92CB-BA8BDECA71AB}"/>
            </c:ext>
          </c:extLst>
        </c:ser>
        <c:ser>
          <c:idx val="3"/>
          <c:order val="3"/>
          <c:tx>
            <c:strRef>
              <c:f>'Clientes potenciales - EJEMPLO'!$B$7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EJEMPLO'!$C$7:$N$7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1B-9E4C-92CB-BA8BDECA71AB}"/>
            </c:ext>
          </c:extLst>
        </c:ser>
        <c:ser>
          <c:idx val="4"/>
          <c:order val="4"/>
          <c:tx>
            <c:strRef>
              <c:f>'Clientes potenciales - EJEMPLO'!$B$8</c:f>
              <c:strCache>
                <c:ptCount val="1"/>
                <c:pt idx="0">
                  <c:v>Recompensas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1B-9E4C-92CB-BA8BDECA71AB}"/>
            </c:ext>
          </c:extLst>
        </c:ser>
        <c:ser>
          <c:idx val="5"/>
          <c:order val="5"/>
          <c:tx>
            <c:strRef>
              <c:f>'Clientes potenciales - EJEMPLO'!$B$9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EJEMPLO'!$C$9:$N$9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1B-9E4C-92CB-BA8BDECA71AB}"/>
            </c:ext>
          </c:extLst>
        </c:ser>
        <c:ser>
          <c:idx val="6"/>
          <c:order val="6"/>
          <c:tx>
            <c:strRef>
              <c:f>'Clientes potenciales - EJEMPLO'!$B$10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EJEMPLO'!$C$10:$N$10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B-9E4C-92CB-BA8BDECA71AB}"/>
            </c:ext>
          </c:extLst>
        </c:ser>
        <c:ser>
          <c:idx val="7"/>
          <c:order val="7"/>
          <c:tx>
            <c:strRef>
              <c:f>'Clientes potenciales - EJEMPLO'!$B$11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EJEMPLO'!$C$11:$N$11</c:f>
              <c:numCache>
                <c:formatCode>0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1B-9E4C-92CB-BA8BDECA7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55086768"/>
        <c:axId val="-1755084048"/>
      </c:barChart>
      <c:dateAx>
        <c:axId val="-1755086768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5084048"/>
        <c:crosses val="autoZero"/>
        <c:auto val="1"/>
        <c:lblOffset val="100"/>
        <c:baseTimeUnit val="months"/>
      </c:dateAx>
      <c:valAx>
        <c:axId val="-17550840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508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TOTAL DE CLIENTES POTENCIALES GENERADOS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'Clientes potenciales - EJEMPLO'!$B$13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56-184C-8974-99EBF7FF3D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56-184C-8974-99EBF7FF3D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56-184C-8974-99EBF7FF3D8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56-184C-8974-99EBF7FF3D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56-184C-8974-99EBF7FF3D8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56-184C-8974-99EBF7FF3D8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56-184C-8974-99EBF7FF3D8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656-184C-8974-99EBF7FF3D8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656-184C-8974-99EBF7FF3D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5656-184C-8974-99EBF7FF3D8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656-184C-8974-99EBF7FF3D8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656-184C-8974-99EBF7FF3D8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656-184C-8974-99EBF7FF3D8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656-184C-8974-99EBF7FF3D8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656-184C-8974-99EBF7FF3D8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656-184C-8974-99EBF7FF3D8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656-184C-8974-99EBF7FF3D8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656-184C-8974-99EBF7FF3D8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56-184C-8974-99EBF7FF3D8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656-184C-8974-99EBF7FF3D83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5656-184C-8974-99EBF7FF3D8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656-184C-8974-99EBF7FF3D8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656-184C-8974-99EBF7FF3D8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5656-184C-8974-99EBF7FF3D8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'Clientes potenciales - EJEMPLO'!$C$12:$N$12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 - EJEMPLO'!$C$13:$N$13</c:f>
              <c:numCache>
                <c:formatCode>0</c:formatCode>
                <c:ptCount val="12"/>
                <c:pt idx="0">
                  <c:v>894</c:v>
                </c:pt>
                <c:pt idx="1">
                  <c:v>896</c:v>
                </c:pt>
                <c:pt idx="2">
                  <c:v>898</c:v>
                </c:pt>
                <c:pt idx="3">
                  <c:v>900</c:v>
                </c:pt>
                <c:pt idx="4">
                  <c:v>902</c:v>
                </c:pt>
                <c:pt idx="5">
                  <c:v>904</c:v>
                </c:pt>
                <c:pt idx="6">
                  <c:v>906</c:v>
                </c:pt>
                <c:pt idx="7">
                  <c:v>908</c:v>
                </c:pt>
                <c:pt idx="8">
                  <c:v>910</c:v>
                </c:pt>
                <c:pt idx="9">
                  <c:v>912</c:v>
                </c:pt>
                <c:pt idx="10">
                  <c:v>1664</c:v>
                </c:pt>
                <c:pt idx="11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656-184C-8974-99EBF7FF3D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-1755080240"/>
        <c:axId val="-1755086224"/>
      </c:barChart>
      <c:dateAx>
        <c:axId val="-1755080240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5086224"/>
        <c:crosses val="autoZero"/>
        <c:auto val="1"/>
        <c:lblOffset val="100"/>
        <c:baseTimeUnit val="months"/>
      </c:dateAx>
      <c:valAx>
        <c:axId val="-1755086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508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CLIENTES GENERADOS </a:t>
            </a:r>
            <a:r>
              <a:rPr lang="es-419" baseline="0"/>
              <a:t>POR FUENTE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'Clientes - EJEMPLO'!$B$4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EJEMPLO'!$C$4:$N$4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2-1B4D-85BE-333BC209E2DF}"/>
            </c:ext>
          </c:extLst>
        </c:ser>
        <c:ser>
          <c:idx val="1"/>
          <c:order val="1"/>
          <c:tx>
            <c:strRef>
              <c:f>'Clientes - EJEMPLO'!$B$5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EJEMPLO'!$C$5:$N$5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2-1B4D-85BE-333BC209E2DF}"/>
            </c:ext>
          </c:extLst>
        </c:ser>
        <c:ser>
          <c:idx val="2"/>
          <c:order val="2"/>
          <c:tx>
            <c:strRef>
              <c:f>'Clientes - EJEMPLO'!$B$6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EJEMPLO'!$C$6:$N$6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2-1B4D-85BE-333BC209E2DF}"/>
            </c:ext>
          </c:extLst>
        </c:ser>
        <c:ser>
          <c:idx val="3"/>
          <c:order val="3"/>
          <c:tx>
            <c:strRef>
              <c:f>'Clientes - EJEMPLO'!$B$7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EJEMPLO'!$C$7:$N$7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2-1B4D-85BE-333BC209E2DF}"/>
            </c:ext>
          </c:extLst>
        </c:ser>
        <c:ser>
          <c:idx val="4"/>
          <c:order val="4"/>
          <c:tx>
            <c:strRef>
              <c:f>'Clientes - EJEMPLO'!$B$8</c:f>
              <c:strCache>
                <c:ptCount val="1"/>
                <c:pt idx="0">
                  <c:v>Recompensas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EJEMPLO'!$C$8:$N$8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2-1B4D-85BE-333BC209E2DF}"/>
            </c:ext>
          </c:extLst>
        </c:ser>
        <c:ser>
          <c:idx val="5"/>
          <c:order val="5"/>
          <c:tx>
            <c:strRef>
              <c:f>'Clientes - EJEMPLO'!$B$9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EJEMPLO'!$C$9:$N$9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62-1B4D-85BE-333BC209E2DF}"/>
            </c:ext>
          </c:extLst>
        </c:ser>
        <c:ser>
          <c:idx val="6"/>
          <c:order val="6"/>
          <c:tx>
            <c:strRef>
              <c:f>'Clientes - EJEMPLO'!$B$10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EJEMPLO'!$C$10:$N$10</c:f>
              <c:numCache>
                <c:formatCode>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62-1B4D-85BE-333BC209E2DF}"/>
            </c:ext>
          </c:extLst>
        </c:ser>
        <c:ser>
          <c:idx val="7"/>
          <c:order val="7"/>
          <c:tx>
            <c:strRef>
              <c:f>'Clientes - EJEMPLO'!$B$11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- EJEMPLO'!$C$3:$N$3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EJEMPLO'!$C$11:$N$11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62-1B4D-85BE-333BC209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55085136"/>
        <c:axId val="-1755092208"/>
      </c:barChart>
      <c:dateAx>
        <c:axId val="-1755085136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5092208"/>
        <c:crosses val="autoZero"/>
        <c:auto val="1"/>
        <c:lblOffset val="100"/>
        <c:baseTimeUnit val="months"/>
      </c:dateAx>
      <c:valAx>
        <c:axId val="-17550922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508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TOTAL DE CLIENTES IMPULSADOS POR EL MARKETING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'Clientes - EJEMPLO'!$B$13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C5-3E43-9205-3507D8B11B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C5-3E43-9205-3507D8B11BF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BC5-3E43-9205-3507D8B11B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BC5-3E43-9205-3507D8B11BF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BC5-3E43-9205-3507D8B11B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BC5-3E43-9205-3507D8B11BF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BC5-3E43-9205-3507D8B11BF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BC5-3E43-9205-3507D8B11BF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0BC5-3E43-9205-3507D8B11BF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0BC5-3E43-9205-3507D8B11BF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0BC5-3E43-9205-3507D8B11BF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0BC5-3E43-9205-3507D8B11B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C5-3E43-9205-3507D8B11BF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BC5-3E43-9205-3507D8B11BF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BC5-3E43-9205-3507D8B11BF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BC5-3E43-9205-3507D8B11BF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BC5-3E43-9205-3507D8B11BF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BC5-3E43-9205-3507D8B11BF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BC5-3E43-9205-3507D8B11BF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BC5-3E43-9205-3507D8B11BF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0BC5-3E43-9205-3507D8B11BF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0BC5-3E43-9205-3507D8B11BF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0BC5-3E43-9205-3507D8B11BF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0BC5-3E43-9205-3507D8B11BF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'Clientes - EJEMPLO'!$C$12:$N$12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EJEMPLO'!$C$13:$N$13</c:f>
              <c:numCache>
                <c:formatCode>0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C5-3E43-9205-3507D8B11B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-1755090032"/>
        <c:axId val="-1755089488"/>
      </c:barChart>
      <c:dateAx>
        <c:axId val="-1755090032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5089488"/>
        <c:crosses val="autoZero"/>
        <c:auto val="1"/>
        <c:lblOffset val="100"/>
        <c:baseTimeUnit val="months"/>
      </c:dateAx>
      <c:valAx>
        <c:axId val="-17550894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509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% DE CLIENTES GENERADOS POR MARKETING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6"/>
          </c:marker>
          <c:dPt>
            <c:idx val="0"/>
            <c:marker>
              <c:spPr>
                <a:solidFill>
                  <a:schemeClr val="accent1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F-42DF-AEFA-D4C44A293514}"/>
              </c:ext>
            </c:extLst>
          </c:dPt>
          <c:dPt>
            <c:idx val="1"/>
            <c:marker>
              <c:spPr>
                <a:solidFill>
                  <a:schemeClr val="accent2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F-42DF-AEFA-D4C44A293514}"/>
              </c:ext>
            </c:extLst>
          </c:dPt>
          <c:dPt>
            <c:idx val="2"/>
            <c:marker>
              <c:spPr>
                <a:solidFill>
                  <a:schemeClr val="accent3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F-42DF-AEFA-D4C44A293514}"/>
              </c:ext>
            </c:extLst>
          </c:dPt>
          <c:dPt>
            <c:idx val="3"/>
            <c:marker>
              <c:spPr>
                <a:solidFill>
                  <a:schemeClr val="accent4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1F-42DF-AEFA-D4C44A293514}"/>
              </c:ext>
            </c:extLst>
          </c:dPt>
          <c:dPt>
            <c:idx val="4"/>
            <c:marker>
              <c:spPr>
                <a:solidFill>
                  <a:schemeClr val="accent5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1F-42DF-AEFA-D4C44A293514}"/>
              </c:ext>
            </c:extLst>
          </c:dPt>
          <c:dPt>
            <c:idx val="5"/>
            <c:marker>
              <c:spPr>
                <a:solidFill>
                  <a:schemeClr val="accent6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1F-42DF-AEFA-D4C44A293514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1F-42DF-AEFA-D4C44A293514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71F-42DF-AEFA-D4C44A293514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71F-42DF-AEFA-D4C44A293514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71F-42DF-AEFA-D4C44A293514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71F-42DF-AEFA-D4C44A293514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E71F-42DF-AEFA-D4C44A29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/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>
                      <a:glow rad="63500">
                        <a:schemeClr val="bg1">
                          <a:alpha val="85000"/>
                        </a:schemeClr>
                      </a:glow>
                    </a:effectLst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'Clientes - EJEMPLO'!$C$16:$N$16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- EJEMPLO'!$C$18:$N$18</c:f>
              <c:numCache>
                <c:formatCode>0%</c:formatCode>
                <c:ptCount val="12"/>
                <c:pt idx="0">
                  <c:v>0.6</c:v>
                </c:pt>
                <c:pt idx="1">
                  <c:v>0.65</c:v>
                </c:pt>
                <c:pt idx="2">
                  <c:v>0.7</c:v>
                </c:pt>
                <c:pt idx="3">
                  <c:v>0.42857142857142855</c:v>
                </c:pt>
                <c:pt idx="4">
                  <c:v>0.375</c:v>
                </c:pt>
                <c:pt idx="5">
                  <c:v>0.37777777777777777</c:v>
                </c:pt>
                <c:pt idx="6">
                  <c:v>0.34</c:v>
                </c:pt>
                <c:pt idx="7">
                  <c:v>0.30357142857142855</c:v>
                </c:pt>
                <c:pt idx="8">
                  <c:v>0.2857142857142857</c:v>
                </c:pt>
                <c:pt idx="9">
                  <c:v>0.27027027027027029</c:v>
                </c:pt>
                <c:pt idx="10">
                  <c:v>0.32894736842105265</c:v>
                </c:pt>
                <c:pt idx="11">
                  <c:v>0.35294117647058826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D-0F42-A167-D100767BC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924039072"/>
        <c:axId val="-1924036896"/>
      </c:lineChart>
      <c:dateAx>
        <c:axId val="-1924039072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924036896"/>
        <c:crosses val="autoZero"/>
        <c:auto val="1"/>
        <c:lblOffset val="100"/>
        <c:baseTimeUnit val="months"/>
      </c:dateAx>
      <c:valAx>
        <c:axId val="-19240368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92403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VISITAS</a:t>
            </a:r>
            <a:r>
              <a:rPr lang="es-419" baseline="0"/>
              <a:t> AL SITIO WEB POR FUENTE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Visitas!$B$4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250-824B-ACC2-0422F3B6F1D7}"/>
            </c:ext>
          </c:extLst>
        </c:ser>
        <c:ser>
          <c:idx val="1"/>
          <c:order val="1"/>
          <c:tx>
            <c:strRef>
              <c:f>Visitas!$B$5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E250-824B-ACC2-0422F3B6F1D7}"/>
            </c:ext>
          </c:extLst>
        </c:ser>
        <c:ser>
          <c:idx val="2"/>
          <c:order val="2"/>
          <c:tx>
            <c:strRef>
              <c:f>Visitas!$B$6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E250-824B-ACC2-0422F3B6F1D7}"/>
            </c:ext>
          </c:extLst>
        </c:ser>
        <c:ser>
          <c:idx val="3"/>
          <c:order val="3"/>
          <c:tx>
            <c:strRef>
              <c:f>Visitas!$B$7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E250-824B-ACC2-0422F3B6F1D7}"/>
            </c:ext>
          </c:extLst>
        </c:ser>
        <c:ser>
          <c:idx val="4"/>
          <c:order val="4"/>
          <c:tx>
            <c:strRef>
              <c:f>Visitas!$B$8</c:f>
              <c:strCache>
                <c:ptCount val="1"/>
                <c:pt idx="0">
                  <c:v>Recompensas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E250-824B-ACC2-0422F3B6F1D7}"/>
            </c:ext>
          </c:extLst>
        </c:ser>
        <c:ser>
          <c:idx val="5"/>
          <c:order val="5"/>
          <c:tx>
            <c:strRef>
              <c:f>Visitas!$B$9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E250-824B-ACC2-0422F3B6F1D7}"/>
            </c:ext>
          </c:extLst>
        </c:ser>
        <c:ser>
          <c:idx val="6"/>
          <c:order val="6"/>
          <c:tx>
            <c:strRef>
              <c:f>Visitas!$B$10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E250-824B-ACC2-0422F3B6F1D7}"/>
            </c:ext>
          </c:extLst>
        </c:ser>
        <c:ser>
          <c:idx val="7"/>
          <c:order val="7"/>
          <c:tx>
            <c:strRef>
              <c:f>Visitas!$B$11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Visitas!$C$3:$N$3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E250-824B-ACC2-0422F3B6F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56416080"/>
        <c:axId val="-1756428048"/>
      </c:barChart>
      <c:dateAx>
        <c:axId val="-1756416080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6428048"/>
        <c:crosses val="autoZero"/>
        <c:auto val="1"/>
        <c:lblOffset val="100"/>
        <c:baseTimeUnit val="months"/>
      </c:dateAx>
      <c:valAx>
        <c:axId val="-17564280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641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'Tasa de conversión - EJEMPLO'!$B$9</c:f>
              <c:strCache>
                <c:ptCount val="1"/>
                <c:pt idx="0">
                  <c:v>VISITA A CLIENTE POTENCIAL %</c:v>
                </c:pt>
              </c:strCache>
            </c:strRef>
          </c:tx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7D9-244A-B2CA-E440D22F834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D9-244A-B2CA-E440D22F834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7D9-244A-B2CA-E440D22F834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7D9-244A-B2CA-E440D22F834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7D9-244A-B2CA-E440D22F834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7D9-244A-B2CA-E440D22F834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7D9-244A-B2CA-E440D22F834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7D9-244A-B2CA-E440D22F834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7D9-244A-B2CA-E440D22F834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7D9-244A-B2CA-E440D22F834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D9-244A-B2CA-E440D22F834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7D9-244A-B2CA-E440D22F834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D9-244A-B2CA-E440D22F83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D9-244A-B2CA-E440D22F83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D9-244A-B2CA-E440D22F83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D9-244A-B2CA-E440D22F834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7D9-244A-B2CA-E440D22F834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7D9-244A-B2CA-E440D22F834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D9-244A-B2CA-E440D22F834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7D9-244A-B2CA-E440D22F834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D9-244A-B2CA-E440D22F834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7D9-244A-B2CA-E440D22F834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7D9-244A-B2CA-E440D22F834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7D9-244A-B2CA-E440D22F834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de conversión - EJEMPLO'!$C$8:$N$8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'Tasa de conversión - EJEMPLO'!$C$9:$N$9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19-46DC-BDE8-34EB4B5237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924037440"/>
        <c:axId val="-1924030912"/>
      </c:lineChart>
      <c:dateAx>
        <c:axId val="-1924037440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924030912"/>
        <c:crosses val="autoZero"/>
        <c:auto val="1"/>
        <c:lblOffset val="100"/>
        <c:baseTimeUnit val="months"/>
      </c:dateAx>
      <c:valAx>
        <c:axId val="-1924030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92403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1800"/>
              <a:t>CLIENTE POTENCIAL A CLIENTE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247-1F4D-B25C-B737F10BE87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47-1F4D-B25C-B737F10BE87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47-1F4D-B25C-B737F10BE87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47-1F4D-B25C-B737F10BE87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5247-1F4D-B25C-B737F10BE87C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47-1F4D-B25C-B737F10BE87C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47-1F4D-B25C-B737F10BE87C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47-1F4D-B25C-B737F10BE87C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47-1F4D-B25C-B737F10BE87C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47-1F4D-B25C-B737F10BE87C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47-1F4D-B25C-B737F10BE87C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47-1F4D-B25C-B737F10BE87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47-1F4D-B25C-B737F10BE87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247-1F4D-B25C-B737F10BE87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247-1F4D-B25C-B737F10BE87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247-1F4D-B25C-B737F10BE87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247-1F4D-B25C-B737F10BE87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247-1F4D-B25C-B737F10BE87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247-1F4D-B25C-B737F10BE87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247-1F4D-B25C-B737F10BE87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47-1F4D-B25C-B737F10BE87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247-1F4D-B25C-B737F10BE87C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247-1F4D-B25C-B737F10BE87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247-1F4D-B25C-B737F10BE87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de conversión - EJEMPLO'!$C$8:$N$8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'Tasa de conversión - EJEMPLO'!$C$10:$N$10</c:f>
              <c:numCache>
                <c:formatCode>0%</c:formatCode>
                <c:ptCount val="12"/>
                <c:pt idx="0">
                  <c:v>1.3422818791946308E-2</c:v>
                </c:pt>
                <c:pt idx="1">
                  <c:v>1.4508928571428572E-2</c:v>
                </c:pt>
                <c:pt idx="2">
                  <c:v>1.5590200445434299E-2</c:v>
                </c:pt>
                <c:pt idx="3">
                  <c:v>1.6666666666666666E-2</c:v>
                </c:pt>
                <c:pt idx="4">
                  <c:v>1.662971175166297E-2</c:v>
                </c:pt>
                <c:pt idx="5">
                  <c:v>1.8805309734513276E-2</c:v>
                </c:pt>
                <c:pt idx="6">
                  <c:v>1.8763796909492272E-2</c:v>
                </c:pt>
                <c:pt idx="7">
                  <c:v>1.8722466960352423E-2</c:v>
                </c:pt>
                <c:pt idx="8">
                  <c:v>1.9780219780219779E-2</c:v>
                </c:pt>
                <c:pt idx="9">
                  <c:v>2.1929824561403508E-2</c:v>
                </c:pt>
                <c:pt idx="10">
                  <c:v>1.5024038461538462E-2</c:v>
                </c:pt>
                <c:pt idx="11">
                  <c:v>1.7482517482517484E-2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CF-4359-9FFA-73E03B2940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924030368"/>
        <c:axId val="-1924545344"/>
      </c:lineChart>
      <c:dateAx>
        <c:axId val="-1924030368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low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924545344"/>
        <c:crosses val="autoZero"/>
        <c:auto val="1"/>
        <c:lblOffset val="100"/>
        <c:baseTimeUnit val="months"/>
      </c:dateAx>
      <c:valAx>
        <c:axId val="-1924545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92403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VISITA AL CLIENTE %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A784-4743-A5B4-BFB1531FBB5E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84-4743-A5B4-BFB1531FBB5E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84-4743-A5B4-BFB1531FBB5E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84-4743-A5B4-BFB1531FBB5E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784-4743-A5B4-BFB1531FBB5E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84-4743-A5B4-BFB1531FBB5E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784-4743-A5B4-BFB1531FBB5E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84-4743-A5B4-BFB1531FBB5E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784-4743-A5B4-BFB1531FBB5E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84-4743-A5B4-BFB1531FBB5E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784-4743-A5B4-BFB1531FBB5E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784-4743-A5B4-BFB1531FBB5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84-4743-A5B4-BFB1531FBB5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784-4743-A5B4-BFB1531FBB5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784-4743-A5B4-BFB1531FBB5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784-4743-A5B4-BFB1531FBB5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784-4743-A5B4-BFB1531FBB5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784-4743-A5B4-BFB1531FBB5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784-4743-A5B4-BFB1531FBB5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784-4743-A5B4-BFB1531FBB5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784-4743-A5B4-BFB1531FBB5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784-4743-A5B4-BFB1531FBB5E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784-4743-A5B4-BFB1531FBB5E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784-4743-A5B4-BFB1531FBB5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de conversión - EJEMPLO'!$C$8:$N$8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'Tasa de conversión - EJEMPLO'!$C$11:$N$11</c:f>
              <c:numCache>
                <c:formatCode>0%</c:formatCode>
                <c:ptCount val="12"/>
                <c:pt idx="0">
                  <c:v>1.3422818791946308E-2</c:v>
                </c:pt>
                <c:pt idx="1">
                  <c:v>1.4508928571428572E-2</c:v>
                </c:pt>
                <c:pt idx="2">
                  <c:v>1.5590200445434299E-2</c:v>
                </c:pt>
                <c:pt idx="3">
                  <c:v>1.6666666666666666E-2</c:v>
                </c:pt>
                <c:pt idx="4">
                  <c:v>1.662971175166297E-2</c:v>
                </c:pt>
                <c:pt idx="5">
                  <c:v>1.8805309734513276E-2</c:v>
                </c:pt>
                <c:pt idx="6">
                  <c:v>1.8763796909492272E-2</c:v>
                </c:pt>
                <c:pt idx="7">
                  <c:v>1.8722466960352423E-2</c:v>
                </c:pt>
                <c:pt idx="8">
                  <c:v>1.9780219780219779E-2</c:v>
                </c:pt>
                <c:pt idx="9">
                  <c:v>2.1929824561403508E-2</c:v>
                </c:pt>
                <c:pt idx="10">
                  <c:v>1.5024038461538462E-2</c:v>
                </c:pt>
                <c:pt idx="11">
                  <c:v>1.7482517482517484E-2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A7-409E-8B84-6F83F9C98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60474960"/>
        <c:axId val="-1757054928"/>
      </c:lineChart>
      <c:dateAx>
        <c:axId val="-1760474960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7054928"/>
        <c:crosses val="autoZero"/>
        <c:auto val="1"/>
        <c:lblOffset val="100"/>
        <c:baseTimeUnit val="months"/>
      </c:dateAx>
      <c:valAx>
        <c:axId val="-175705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76047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TOTAL DE VISITAS AL SITIO WEB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Visitas!$B$13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5E45-8644-DFAD737994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5E45-8644-DFAD7379945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5E45-8644-DFAD737994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5E45-8644-DFAD737994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5E45-8644-DFAD737994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5E45-8644-DFAD7379945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5E45-8644-DFAD737994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5E45-8644-DFAD7379945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6B-5E45-8644-DFAD737994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56B-5E45-8644-DFAD7379945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656B-5E45-8644-DFAD737994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656B-5E45-8644-DFAD7379945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6B-5E45-8644-DFAD7379945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6B-5E45-8644-DFAD7379945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56B-5E45-8644-DFAD7379945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6B-5E45-8644-DFAD7379945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6B-5E45-8644-DFAD7379945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56B-5E45-8644-DFAD7379945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56B-5E45-8644-DFAD7379945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56B-5E45-8644-DFAD7379945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56B-5E45-8644-DFAD7379945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56B-5E45-8644-DFAD7379945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56B-5E45-8644-DFAD73799452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56B-5E45-8644-DFAD7379945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Visitas!$C$12:$N$12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Visitas!$C$13:$N$13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56B-5E45-8644-DFAD737994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-1756429136"/>
        <c:axId val="-1756414992"/>
      </c:barChart>
      <c:dateAx>
        <c:axId val="-1756429136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6414992"/>
        <c:crosses val="autoZero"/>
        <c:auto val="1"/>
        <c:lblOffset val="100"/>
        <c:baseTimeUnit val="months"/>
      </c:dateAx>
      <c:valAx>
        <c:axId val="-1756414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642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CLIENTES POTENCIALES GENERADOS </a:t>
            </a:r>
            <a:r>
              <a:rPr lang="es-419" baseline="0"/>
              <a:t>POR FUENTE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'Clientes potenciales'!$B$4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6D5-D746-8A74-2835F4DBE804}"/>
            </c:ext>
          </c:extLst>
        </c:ser>
        <c:ser>
          <c:idx val="1"/>
          <c:order val="1"/>
          <c:tx>
            <c:strRef>
              <c:f>'Clientes potenciales'!$B$5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6D5-D746-8A74-2835F4DBE804}"/>
            </c:ext>
          </c:extLst>
        </c:ser>
        <c:ser>
          <c:idx val="2"/>
          <c:order val="2"/>
          <c:tx>
            <c:strRef>
              <c:f>'Clientes potenciales'!$B$6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6D5-D746-8A74-2835F4DBE804}"/>
            </c:ext>
          </c:extLst>
        </c:ser>
        <c:ser>
          <c:idx val="3"/>
          <c:order val="3"/>
          <c:tx>
            <c:strRef>
              <c:f>'Clientes potenciales'!$B$7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16D5-D746-8A74-2835F4DBE804}"/>
            </c:ext>
          </c:extLst>
        </c:ser>
        <c:ser>
          <c:idx val="4"/>
          <c:order val="4"/>
          <c:tx>
            <c:strRef>
              <c:f>'Clientes potenciales'!$B$8</c:f>
              <c:strCache>
                <c:ptCount val="1"/>
                <c:pt idx="0">
                  <c:v>Recompensas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16D5-D746-8A74-2835F4DBE804}"/>
            </c:ext>
          </c:extLst>
        </c:ser>
        <c:ser>
          <c:idx val="5"/>
          <c:order val="5"/>
          <c:tx>
            <c:strRef>
              <c:f>'Clientes potenciales'!$B$9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16D5-D746-8A74-2835F4DBE804}"/>
            </c:ext>
          </c:extLst>
        </c:ser>
        <c:ser>
          <c:idx val="6"/>
          <c:order val="6"/>
          <c:tx>
            <c:strRef>
              <c:f>'Clientes potenciales'!$B$10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16D5-D746-8A74-2835F4DBE804}"/>
            </c:ext>
          </c:extLst>
        </c:ser>
        <c:ser>
          <c:idx val="7"/>
          <c:order val="7"/>
          <c:tx>
            <c:strRef>
              <c:f>'Clientes potenciales'!$B$11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'Clientes potenciales'!$C$3:$N$3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16D5-D746-8A74-2835F4DBE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56416624"/>
        <c:axId val="-1756426960"/>
      </c:barChart>
      <c:dateAx>
        <c:axId val="-1756416624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6426960"/>
        <c:crosses val="autoZero"/>
        <c:auto val="1"/>
        <c:lblOffset val="100"/>
        <c:baseTimeUnit val="months"/>
      </c:dateAx>
      <c:valAx>
        <c:axId val="-17564269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641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TOTAL DE CLIENTES POTENCIALES GENERADOS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'Clientes potenciales'!$B$13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0-834D-BDD5-28EF5D9F73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10-834D-BDD5-28EF5D9F736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10-834D-BDD5-28EF5D9F736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10-834D-BDD5-28EF5D9F736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10-834D-BDD5-28EF5D9F736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10-834D-BDD5-28EF5D9F736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910-834D-BDD5-28EF5D9F736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910-834D-BDD5-28EF5D9F736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910-834D-BDD5-28EF5D9F736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910-834D-BDD5-28EF5D9F736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910-834D-BDD5-28EF5D9F736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7910-834D-BDD5-28EF5D9F736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910-834D-BDD5-28EF5D9F736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910-834D-BDD5-28EF5D9F736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910-834D-BDD5-28EF5D9F736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910-834D-BDD5-28EF5D9F736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910-834D-BDD5-28EF5D9F736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910-834D-BDD5-28EF5D9F736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910-834D-BDD5-28EF5D9F736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910-834D-BDD5-28EF5D9F7366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910-834D-BDD5-28EF5D9F736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910-834D-BDD5-28EF5D9F736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910-834D-BDD5-28EF5D9F736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910-834D-BDD5-28EF5D9F736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'Clientes potenciales'!$C$12:$N$12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'Clientes potenciales'!$C$13:$N$13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910-834D-BDD5-28EF5D9F7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-1756424784"/>
        <c:axId val="-1756424240"/>
      </c:barChart>
      <c:dateAx>
        <c:axId val="-1756424784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6424240"/>
        <c:crosses val="autoZero"/>
        <c:auto val="1"/>
        <c:lblOffset val="100"/>
        <c:baseTimeUnit val="months"/>
      </c:dateAx>
      <c:valAx>
        <c:axId val="-17564242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642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CLIENTES GENERADOS </a:t>
            </a:r>
            <a:r>
              <a:rPr lang="es-419" baseline="0"/>
              <a:t>POR FUENTE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Clientes!$B$4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Clientes!$C$4:$N$4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75E-1A4F-9017-04DED05B4EC1}"/>
            </c:ext>
          </c:extLst>
        </c:ser>
        <c:ser>
          <c:idx val="1"/>
          <c:order val="1"/>
          <c:tx>
            <c:strRef>
              <c:f>Clientes!$B$5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Clientes!$C$5:$N$5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75E-1A4F-9017-04DED05B4EC1}"/>
            </c:ext>
          </c:extLst>
        </c:ser>
        <c:ser>
          <c:idx val="2"/>
          <c:order val="2"/>
          <c:tx>
            <c:strRef>
              <c:f>Clientes!$B$6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Clientes!$C$6:$N$6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75E-1A4F-9017-04DED05B4EC1}"/>
            </c:ext>
          </c:extLst>
        </c:ser>
        <c:ser>
          <c:idx val="3"/>
          <c:order val="3"/>
          <c:tx>
            <c:strRef>
              <c:f>Clientes!$B$7</c:f>
              <c:strCache>
                <c:ptCount val="1"/>
                <c:pt idx="0">
                  <c:v>Búsqueda de pago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Clientes!$C$7:$N$7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D75E-1A4F-9017-04DED05B4EC1}"/>
            </c:ext>
          </c:extLst>
        </c:ser>
        <c:ser>
          <c:idx val="4"/>
          <c:order val="4"/>
          <c:tx>
            <c:strRef>
              <c:f>Clientes!$B$8</c:f>
              <c:strCache>
                <c:ptCount val="1"/>
                <c:pt idx="0">
                  <c:v>Recompensas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Clientes!$C$8:$N$8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D75E-1A4F-9017-04DED05B4EC1}"/>
            </c:ext>
          </c:extLst>
        </c:ser>
        <c:ser>
          <c:idx val="5"/>
          <c:order val="5"/>
          <c:tx>
            <c:strRef>
              <c:f>Clientes!$B$9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Clientes!$C$9:$N$9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75E-1A4F-9017-04DED05B4EC1}"/>
            </c:ext>
          </c:extLst>
        </c:ser>
        <c:ser>
          <c:idx val="6"/>
          <c:order val="6"/>
          <c:tx>
            <c:strRef>
              <c:f>Clientes!$B$10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Clientes!$C$10:$N$10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D75E-1A4F-9017-04DED05B4EC1}"/>
            </c:ext>
          </c:extLst>
        </c:ser>
        <c:ser>
          <c:idx val="7"/>
          <c:order val="7"/>
          <c:tx>
            <c:strRef>
              <c:f>Clientes!$B$11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Clientes!$C$3:$N$3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Clientes!$C$11:$N$11</c:f>
              <c:numCache>
                <c:formatCode>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D75E-1A4F-9017-04DED05B4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56422064"/>
        <c:axId val="-1756420976"/>
      </c:barChart>
      <c:dateAx>
        <c:axId val="-1756422064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756420976"/>
        <c:crosses val="autoZero"/>
        <c:auto val="1"/>
        <c:lblOffset val="100"/>
        <c:baseTimeUnit val="months"/>
      </c:dateAx>
      <c:valAx>
        <c:axId val="-17564209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75642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TOTAL DE CLIENTES IMPULSADOS POR EL MARKETING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Clientes!$B$13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1-DB4A-82DB-64CE5743D2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1-DB4A-82DB-64CE5743D2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F1-DB4A-82DB-64CE5743D2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F1-DB4A-82DB-64CE5743D2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F1-DB4A-82DB-64CE5743D2C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F1-DB4A-82DB-64CE5743D2C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F1-DB4A-82DB-64CE5743D2C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F1-DB4A-82DB-64CE5743D2C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4F1-DB4A-82DB-64CE5743D2C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4F1-DB4A-82DB-64CE5743D2C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4F1-DB4A-82DB-64CE5743D2C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4F1-DB4A-82DB-64CE5743D2C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F1-DB4A-82DB-64CE5743D2C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F1-DB4A-82DB-64CE5743D2C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4F1-DB4A-82DB-64CE5743D2C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4F1-DB4A-82DB-64CE5743D2C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4F1-DB4A-82DB-64CE5743D2C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4F1-DB4A-82DB-64CE5743D2C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4F1-DB4A-82DB-64CE5743D2C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4F1-DB4A-82DB-64CE5743D2C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4F1-DB4A-82DB-64CE5743D2C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4F1-DB4A-82DB-64CE5743D2C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4F1-DB4A-82DB-64CE5743D2CD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4F1-DB4A-82DB-64CE5743D2C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Clientes!$C$12:$N$12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4F1-DB4A-82DB-64CE5743D2C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3"/>
        <c:axId val="-1597955248"/>
        <c:axId val="-1597961776"/>
      </c:barChart>
      <c:dateAx>
        <c:axId val="-1597955248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597961776"/>
        <c:crosses val="autoZero"/>
        <c:auto val="1"/>
        <c:lblOffset val="100"/>
        <c:baseTimeUnit val="months"/>
      </c:dateAx>
      <c:valAx>
        <c:axId val="-15979617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-159795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/>
              <a:t>% DE CLIENTES GENERADOS POR MARKETING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marker>
            <c:symbol val="circle"/>
            <c:size val="6"/>
          </c:marker>
          <c:dPt>
            <c:idx val="0"/>
            <c:marker>
              <c:spPr>
                <a:solidFill>
                  <a:schemeClr val="accent1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38-2A4F-8BD9-57905CF4227B}"/>
              </c:ext>
            </c:extLst>
          </c:dPt>
          <c:dPt>
            <c:idx val="1"/>
            <c:marker>
              <c:spPr>
                <a:solidFill>
                  <a:schemeClr val="accent2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38-2A4F-8BD9-57905CF4227B}"/>
              </c:ext>
            </c:extLst>
          </c:dPt>
          <c:dPt>
            <c:idx val="2"/>
            <c:marker>
              <c:spPr>
                <a:solidFill>
                  <a:schemeClr val="accent3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38-2A4F-8BD9-57905CF4227B}"/>
              </c:ext>
            </c:extLst>
          </c:dPt>
          <c:dPt>
            <c:idx val="3"/>
            <c:marker>
              <c:spPr>
                <a:solidFill>
                  <a:schemeClr val="accent4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38-2A4F-8BD9-57905CF4227B}"/>
              </c:ext>
            </c:extLst>
          </c:dPt>
          <c:dPt>
            <c:idx val="4"/>
            <c:marker>
              <c:spPr>
                <a:solidFill>
                  <a:schemeClr val="accent5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38-2A4F-8BD9-57905CF4227B}"/>
              </c:ext>
            </c:extLst>
          </c:dPt>
          <c:dPt>
            <c:idx val="5"/>
            <c:marker>
              <c:spPr>
                <a:solidFill>
                  <a:schemeClr val="accent6"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38-2A4F-8BD9-57905CF4227B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38-2A4F-8BD9-57905CF4227B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38-2A4F-8BD9-57905CF4227B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38-2A4F-8BD9-57905CF4227B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38-2A4F-8BD9-57905CF4227B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38-2A4F-8BD9-57905CF4227B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  <a:alpha val="85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  <a:alpha val="8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38-2A4F-8BD9-57905CF42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>
                      <a:glow rad="63500">
                        <a:schemeClr val="bg1">
                          <a:alpha val="85000"/>
                        </a:schemeClr>
                      </a:glow>
                    </a:effectLst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Clientes!$C$16:$N$16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Clientes!$C$18:$N$18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A38-2A4F-8BD9-57905CF422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97960688"/>
        <c:axId val="-1597956336"/>
      </c:lineChart>
      <c:dateAx>
        <c:axId val="-1597960688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597956336"/>
        <c:crosses val="autoZero"/>
        <c:auto val="1"/>
        <c:lblOffset val="100"/>
        <c:baseTimeUnit val="months"/>
      </c:dateAx>
      <c:valAx>
        <c:axId val="-1597956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59796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'Tasa de conversión'!$B$9</c:f>
              <c:strCache>
                <c:ptCount val="1"/>
                <c:pt idx="0">
                  <c:v>VISITA A CLIENTE POTENCIAL %</c:v>
                </c:pt>
              </c:strCache>
            </c:strRef>
          </c:tx>
          <c:marker>
            <c:symbol val="circle"/>
            <c:size val="3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C3-2646-A469-C32C66951BDD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C3-2646-A469-C32C66951BDD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C3-2646-A469-C32C66951BDD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C3-2646-A469-C32C66951BDD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C3-2646-A469-C32C66951BDD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C3-2646-A469-C32C66951BDD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C3-2646-A469-C32C66951BDD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4C3-2646-A469-C32C66951BDD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44C3-2646-A469-C32C66951BDD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44C3-2646-A469-C32C66951BDD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44C3-2646-A469-C32C66951BDD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>
                  <a:noFill/>
                </a:ln>
                <a:effectLst/>
              </c:spPr>
            </c:marker>
            <c:bubble3D val="0"/>
            <c:spPr>
              <a:ln w="31750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44C3-2646-A469-C32C66951BD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C3-2646-A469-C32C66951BD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4C3-2646-A469-C32C66951BD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4C3-2646-A469-C32C66951BD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4C3-2646-A469-C32C66951BD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4C3-2646-A469-C32C66951BD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4C3-2646-A469-C32C66951BD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4C3-2646-A469-C32C66951BDD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4C3-2646-A469-C32C66951BD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4C3-2646-A469-C32C66951BD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4C3-2646-A469-C32C66951BDD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4C3-2646-A469-C32C66951BDD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4C3-2646-A469-C32C66951BD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de conversión'!$C$8:$N$8</c:f>
              <c:numCache>
                <c:formatCode>[$-580A]mmm\-yy</c:formatCode>
                <c:ptCount val="12"/>
                <c:pt idx="0">
                  <c:v>44579</c:v>
                </c:pt>
                <c:pt idx="1">
                  <c:v>44610</c:v>
                </c:pt>
                <c:pt idx="2">
                  <c:v>44638</c:v>
                </c:pt>
                <c:pt idx="3">
                  <c:v>44669</c:v>
                </c:pt>
                <c:pt idx="4">
                  <c:v>44699</c:v>
                </c:pt>
                <c:pt idx="5">
                  <c:v>44730</c:v>
                </c:pt>
                <c:pt idx="6">
                  <c:v>44760</c:v>
                </c:pt>
                <c:pt idx="7">
                  <c:v>44791</c:v>
                </c:pt>
                <c:pt idx="8">
                  <c:v>44822</c:v>
                </c:pt>
                <c:pt idx="9">
                  <c:v>44852</c:v>
                </c:pt>
                <c:pt idx="10">
                  <c:v>44883</c:v>
                </c:pt>
                <c:pt idx="11">
                  <c:v>44913</c:v>
                </c:pt>
              </c:numCache>
            </c:numRef>
          </c:cat>
          <c:val>
            <c:numRef>
              <c:f>'Tasa de conversión'!$C$9:$N$9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4C3-2646-A469-C32C66951B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97959056"/>
        <c:axId val="-1597967216"/>
      </c:lineChart>
      <c:dateAx>
        <c:axId val="-1597959056"/>
        <c:scaling>
          <c:orientation val="minMax"/>
        </c:scaling>
        <c:delete val="0"/>
        <c:axPos val="b"/>
        <c:numFmt formatCode="[$-580A]mmm\-yy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1597967216"/>
        <c:crosses val="autoZero"/>
        <c:auto val="1"/>
        <c:lblOffset val="100"/>
        <c:baseTimeUnit val="months"/>
      </c:dateAx>
      <c:valAx>
        <c:axId val="-1597967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59795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771&amp;utm_language=ES&amp;utm_source=template-excel&amp;utm_medium=content&amp;utm_campaign=ic-Content+Marketing+Metrics-excel-27771-es&amp;lpa=ic+Content+Marketing+Metrics+excel+27771+es" TargetMode="Externa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1507670</xdr:colOff>
      <xdr:row>14</xdr:row>
      <xdr:rowOff>187778</xdr:rowOff>
    </xdr:from>
    <xdr:to>
      <xdr:col>15</xdr:col>
      <xdr:colOff>0</xdr:colOff>
      <xdr:row>15</xdr:row>
      <xdr:rowOff>4864100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BB7227-8579-3F4B-8992-BE88E570E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444500</xdr:colOff>
      <xdr:row>0</xdr:row>
      <xdr:rowOff>25400</xdr:rowOff>
    </xdr:from>
    <xdr:to>
      <xdr:col>16</xdr:col>
      <xdr:colOff>12700</xdr:colOff>
      <xdr:row>0</xdr:row>
      <xdr:rowOff>502935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F70EC2-F088-9DFF-EE72-499C9F24B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2800" y="25400"/>
          <a:ext cx="3187700" cy="4775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</xdr:colOff>
      <xdr:row>12</xdr:row>
      <xdr:rowOff>12700</xdr:rowOff>
    </xdr:from>
    <xdr:to>
      <xdr:col>14</xdr:col>
      <xdr:colOff>872066</xdr:colOff>
      <xdr:row>12</xdr:row>
      <xdr:rowOff>2755900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17FC1F-C520-4E0D-AC9E-EAA325DA4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110066</xdr:colOff>
      <xdr:row>13</xdr:row>
      <xdr:rowOff>63501</xdr:rowOff>
    </xdr:from>
    <xdr:to>
      <xdr:col>14</xdr:col>
      <xdr:colOff>872066</xdr:colOff>
      <xdr:row>13</xdr:row>
      <xdr:rowOff>2806701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3841F0-10A6-4EED-9B19-A42E9A160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110066</xdr:colOff>
      <xdr:row>14</xdr:row>
      <xdr:rowOff>31749</xdr:rowOff>
    </xdr:from>
    <xdr:to>
      <xdr:col>14</xdr:col>
      <xdr:colOff>872066</xdr:colOff>
      <xdr:row>14</xdr:row>
      <xdr:rowOff>2774949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4A36498-9FBF-4243-9C79-971284F2E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85305E-29CA-DD47-8EC1-604ABB24B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C4E6EE-9425-B948-BA3C-8F69B86C7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2340DF-E21E-F14E-A27B-04461AEE3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3747BC-C60B-4E4A-8375-859271DD9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19</xdr:row>
      <xdr:rowOff>14817</xdr:rowOff>
    </xdr:from>
    <xdr:to>
      <xdr:col>9</xdr:col>
      <xdr:colOff>266699</xdr:colOff>
      <xdr:row>19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E07F3B-F16E-AC4F-8A6A-DB7B14D09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19</xdr:row>
      <xdr:rowOff>52917</xdr:rowOff>
    </xdr:from>
    <xdr:to>
      <xdr:col>15</xdr:col>
      <xdr:colOff>2019300</xdr:colOff>
      <xdr:row>19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27092D-F197-FD42-9731-8BE013A25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20</xdr:row>
      <xdr:rowOff>50800</xdr:rowOff>
    </xdr:from>
    <xdr:to>
      <xdr:col>15</xdr:col>
      <xdr:colOff>1993900</xdr:colOff>
      <xdr:row>20</xdr:row>
      <xdr:rowOff>2197100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F26778-B4E1-4342-A814-994555D66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110066</xdr:colOff>
      <xdr:row>12</xdr:row>
      <xdr:rowOff>12700</xdr:rowOff>
    </xdr:from>
    <xdr:to>
      <xdr:col>14</xdr:col>
      <xdr:colOff>872066</xdr:colOff>
      <xdr:row>12</xdr:row>
      <xdr:rowOff>2755900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D78321-F271-4443-BAB6-5418560CA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110066</xdr:colOff>
      <xdr:row>13</xdr:row>
      <xdr:rowOff>63501</xdr:rowOff>
    </xdr:from>
    <xdr:to>
      <xdr:col>14</xdr:col>
      <xdr:colOff>872066</xdr:colOff>
      <xdr:row>13</xdr:row>
      <xdr:rowOff>2806701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EB6E06-D452-1D47-9BC0-9DBB5E24D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110066</xdr:colOff>
      <xdr:row>14</xdr:row>
      <xdr:rowOff>31749</xdr:rowOff>
    </xdr:from>
    <xdr:to>
      <xdr:col>14</xdr:col>
      <xdr:colOff>872066</xdr:colOff>
      <xdr:row>14</xdr:row>
      <xdr:rowOff>2774949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9B7CB8-7AEE-8749-8AFC-75D7E56E6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1494970</xdr:colOff>
      <xdr:row>11</xdr:row>
      <xdr:rowOff>22678</xdr:rowOff>
    </xdr:from>
    <xdr:to>
      <xdr:col>15</xdr:col>
      <xdr:colOff>12700</xdr:colOff>
      <xdr:row>11</xdr:row>
      <xdr:rowOff>4838700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5A50A2-16D8-4F57-BF27-0A25FE8B3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70A807-F084-49F4-81BC-E07CBCC57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2A4F69-EB5C-41AB-9CC8-11546B3E8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15</xdr:row>
      <xdr:rowOff>14817</xdr:rowOff>
    </xdr:from>
    <xdr:to>
      <xdr:col>9</xdr:col>
      <xdr:colOff>266699</xdr:colOff>
      <xdr:row>15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68DE47-99F4-5048-B5E0-A46182ACF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15</xdr:row>
      <xdr:rowOff>52917</xdr:rowOff>
    </xdr:from>
    <xdr:to>
      <xdr:col>15</xdr:col>
      <xdr:colOff>2019300</xdr:colOff>
      <xdr:row>15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8BC0CB-BFBF-3746-A879-7FA37E953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19</xdr:row>
      <xdr:rowOff>14817</xdr:rowOff>
    </xdr:from>
    <xdr:to>
      <xdr:col>9</xdr:col>
      <xdr:colOff>266699</xdr:colOff>
      <xdr:row>19</xdr:row>
      <xdr:rowOff>5046035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1725C5-5013-C744-9E1E-7CFE7679C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355600</xdr:colOff>
      <xdr:row>19</xdr:row>
      <xdr:rowOff>52917</xdr:rowOff>
    </xdr:from>
    <xdr:to>
      <xdr:col>15</xdr:col>
      <xdr:colOff>2019300</xdr:colOff>
      <xdr:row>19</xdr:row>
      <xdr:rowOff>5054600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7F05D0-4D6F-BD42-9629-F48277E83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101600</xdr:colOff>
      <xdr:row>20</xdr:row>
      <xdr:rowOff>50800</xdr:rowOff>
    </xdr:from>
    <xdr:to>
      <xdr:col>15</xdr:col>
      <xdr:colOff>1993900</xdr:colOff>
      <xdr:row>20</xdr:row>
      <xdr:rowOff>2197100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14A025E-496B-7D4F-A387-66840C9F9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71&amp;utm_language=ES&amp;utm_source=template-excel&amp;utm_medium=content&amp;utm_campaign=ic-Content+Marketing+Metrics-excel-27771-es&amp;lpa=ic+Content+Marketing+Metrics+excel+27771+e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P21"/>
  <sheetViews>
    <sheetView showGridLines="0" tabSelected="1" zoomScaleNormal="100" zoomScaleSheetLayoutView="7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21.5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40</v>
      </c>
      <c r="C2" s="30"/>
    </row>
    <row r="3" spans="1:16" s="2" customFormat="1" ht="20.25" customHeight="1">
      <c r="B3" s="18" t="s">
        <v>28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7">
        <f t="shared" ref="O4:O12" si="0">IFERROR((N4-M4)/M4,0)</f>
        <v>0</v>
      </c>
      <c r="P4" s="13"/>
    </row>
    <row r="5" spans="1:16" ht="20.25" customHeight="1">
      <c r="B5" s="7" t="s">
        <v>30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6">
        <f t="shared" si="0"/>
        <v>0</v>
      </c>
      <c r="P5" s="15"/>
    </row>
    <row r="6" spans="1:16" ht="20.25" customHeight="1">
      <c r="B6" s="6" t="s">
        <v>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7">
        <f t="shared" si="0"/>
        <v>0</v>
      </c>
      <c r="P6" s="13"/>
    </row>
    <row r="7" spans="1:16" ht="20.25" customHeight="1">
      <c r="B7" s="7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6">
        <f t="shared" si="0"/>
        <v>0</v>
      </c>
      <c r="P7" s="15"/>
    </row>
    <row r="8" spans="1:16" ht="20.25" customHeight="1">
      <c r="B8" s="6" t="s">
        <v>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7">
        <f t="shared" si="0"/>
        <v>0</v>
      </c>
      <c r="P8" s="13"/>
    </row>
    <row r="9" spans="1:16" ht="20.25" customHeight="1">
      <c r="B9" s="7" t="s">
        <v>41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6">
        <f t="shared" si="0"/>
        <v>0</v>
      </c>
      <c r="P9" s="15"/>
    </row>
    <row r="10" spans="1:16" ht="20.25" customHeight="1">
      <c r="B10" s="6" t="s">
        <v>42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7">
        <f t="shared" si="0"/>
        <v>0</v>
      </c>
      <c r="P10" s="13"/>
    </row>
    <row r="11" spans="1:16" ht="20.25" customHeight="1">
      <c r="B11" s="7" t="s">
        <v>43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6">
        <f t="shared" si="0"/>
        <v>0</v>
      </c>
      <c r="P11" s="15"/>
    </row>
    <row r="12" spans="1:16" ht="20.25" customHeight="1">
      <c r="B12" s="6" t="s">
        <v>44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7">
        <f t="shared" si="0"/>
        <v>0</v>
      </c>
      <c r="P12" s="13"/>
    </row>
    <row r="13" spans="1:16" ht="11.25" customHeight="1"/>
    <row r="14" spans="1:16" ht="20.25" customHeight="1">
      <c r="B14" s="24" t="s">
        <v>4</v>
      </c>
      <c r="C14" s="23">
        <f t="shared" ref="C14:N14" si="1">SUM(C4:C12)</f>
        <v>0</v>
      </c>
      <c r="D14" s="23">
        <f t="shared" si="1"/>
        <v>0</v>
      </c>
      <c r="E14" s="23">
        <f t="shared" si="1"/>
        <v>0</v>
      </c>
      <c r="F14" s="23">
        <f t="shared" si="1"/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16">
        <f>IFERROR((N14-M14)/M14,0)</f>
        <v>0</v>
      </c>
    </row>
    <row r="15" spans="1:16" ht="18" customHeight="1"/>
    <row r="16" spans="1:16" ht="400" customHeight="1"/>
    <row r="17" spans="2:16" ht="18" customHeight="1"/>
    <row r="18" spans="2:16" ht="50.25" customHeight="1">
      <c r="B18" s="38" t="s">
        <v>45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2:16" ht="18" customHeight="1">
      <c r="D19" s="8"/>
    </row>
    <row r="20" spans="2:16" ht="18" customHeight="1"/>
    <row r="21" spans="2:16" ht="18" customHeight="1"/>
  </sheetData>
  <mergeCells count="1">
    <mergeCell ref="B18:P18"/>
  </mergeCells>
  <hyperlinks>
    <hyperlink ref="B18:P18" r:id="rId1" display="HAGA CLIC AQUÍ PARA CREAR EN SMARTSHEET" xr:uid="{00000000-0004-0000-0000-000000000000}"/>
  </hyperlinks>
  <pageMargins left="0.3" right="0.3" top="0.3" bottom="0.3" header="0" footer="0"/>
  <pageSetup scale="64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A1:O21"/>
  <sheetViews>
    <sheetView showGridLines="0" zoomScaleNormal="100" zoomScaleSheetLayoutView="70" workbookViewId="0">
      <selection activeCell="R11" sqref="R11"/>
    </sheetView>
  </sheetViews>
  <sheetFormatPr baseColWidth="10" defaultColWidth="10.83203125" defaultRowHeight="16"/>
  <cols>
    <col min="1" max="1" width="3.33203125" style="1" customWidth="1"/>
    <col min="2" max="2" width="22" style="1" customWidth="1"/>
    <col min="3" max="14" width="10.83203125" style="1" customWidth="1"/>
    <col min="15" max="15" width="20.5" style="1" customWidth="1"/>
    <col min="16" max="16" width="3.83203125" style="1" customWidth="1"/>
    <col min="17" max="16384" width="10.83203125" style="1"/>
  </cols>
  <sheetData>
    <row r="1" spans="1:15" customFormat="1" ht="42" customHeight="1">
      <c r="A1" s="1"/>
      <c r="B1" s="3" t="s">
        <v>5</v>
      </c>
      <c r="C1" s="3"/>
    </row>
    <row r="2" spans="1:15" s="31" customFormat="1" ht="23.25" customHeight="1">
      <c r="A2" s="28"/>
      <c r="B2" s="29" t="s">
        <v>21</v>
      </c>
      <c r="C2" s="30"/>
    </row>
    <row r="3" spans="1:15" s="2" customFormat="1" ht="20.25" customHeight="1">
      <c r="B3" s="1"/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</row>
    <row r="4" spans="1:15" ht="20.25" customHeight="1">
      <c r="B4" s="6" t="s">
        <v>22</v>
      </c>
      <c r="C4" s="10">
        <f>'Visitas - EJEMPLO'!C13</f>
        <v>894</v>
      </c>
      <c r="D4" s="10">
        <f>'Visitas - EJEMPLO'!D13</f>
        <v>896</v>
      </c>
      <c r="E4" s="10">
        <f>'Visitas - EJEMPLO'!E13</f>
        <v>898</v>
      </c>
      <c r="F4" s="10">
        <f>'Visitas - EJEMPLO'!F13</f>
        <v>900</v>
      </c>
      <c r="G4" s="10">
        <f>'Visitas - EJEMPLO'!G13</f>
        <v>902</v>
      </c>
      <c r="H4" s="10">
        <f>'Visitas - EJEMPLO'!H13</f>
        <v>904</v>
      </c>
      <c r="I4" s="10">
        <f>'Visitas - EJEMPLO'!I13</f>
        <v>906</v>
      </c>
      <c r="J4" s="10">
        <f>'Visitas - EJEMPLO'!J13</f>
        <v>908</v>
      </c>
      <c r="K4" s="10">
        <f>'Visitas - EJEMPLO'!K13</f>
        <v>910</v>
      </c>
      <c r="L4" s="10">
        <f>'Visitas - EJEMPLO'!L13</f>
        <v>912</v>
      </c>
      <c r="M4" s="10">
        <f>'Visitas - EJEMPLO'!M13</f>
        <v>1664</v>
      </c>
      <c r="N4" s="10">
        <f>'Visitas - EJEMPLO'!N13</f>
        <v>1716</v>
      </c>
      <c r="O4" s="21">
        <f>IFERROR((N4-M4)/M4,0)</f>
        <v>3.125E-2</v>
      </c>
    </row>
    <row r="5" spans="1:15" ht="20.25" customHeight="1">
      <c r="B5" s="7" t="s">
        <v>23</v>
      </c>
      <c r="C5" s="14">
        <f>'Clientes potenciales - EJEMPLO'!C13</f>
        <v>894</v>
      </c>
      <c r="D5" s="14">
        <f>'Clientes potenciales - EJEMPLO'!D13</f>
        <v>896</v>
      </c>
      <c r="E5" s="14">
        <f>'Clientes potenciales - EJEMPLO'!E13</f>
        <v>898</v>
      </c>
      <c r="F5" s="14">
        <f>'Clientes potenciales - EJEMPLO'!F13</f>
        <v>900</v>
      </c>
      <c r="G5" s="14">
        <f>'Clientes potenciales - EJEMPLO'!G13</f>
        <v>902</v>
      </c>
      <c r="H5" s="14">
        <f>'Clientes potenciales - EJEMPLO'!H13</f>
        <v>904</v>
      </c>
      <c r="I5" s="14">
        <f>'Clientes potenciales - EJEMPLO'!I13</f>
        <v>906</v>
      </c>
      <c r="J5" s="14">
        <f>'Clientes potenciales - EJEMPLO'!J13</f>
        <v>908</v>
      </c>
      <c r="K5" s="14">
        <f>'Clientes potenciales - EJEMPLO'!K13</f>
        <v>910</v>
      </c>
      <c r="L5" s="14">
        <f>'Clientes potenciales - EJEMPLO'!L13</f>
        <v>912</v>
      </c>
      <c r="M5" s="14">
        <f>'Clientes potenciales - EJEMPLO'!M13</f>
        <v>1664</v>
      </c>
      <c r="N5" s="14">
        <f>'Clientes potenciales - EJEMPLO'!N13</f>
        <v>1716</v>
      </c>
      <c r="O5" s="22">
        <f>IFERROR((N5-M5)/M5,0)</f>
        <v>3.125E-2</v>
      </c>
    </row>
    <row r="6" spans="1:15" ht="20.25" customHeight="1">
      <c r="B6" s="6" t="s">
        <v>6</v>
      </c>
      <c r="C6" s="10">
        <f>'Clientes - EJEMPLO'!C13</f>
        <v>12</v>
      </c>
      <c r="D6" s="10">
        <f>'Clientes - EJEMPLO'!D13</f>
        <v>13</v>
      </c>
      <c r="E6" s="10">
        <f>'Clientes - EJEMPLO'!E13</f>
        <v>14</v>
      </c>
      <c r="F6" s="10">
        <f>'Clientes - EJEMPLO'!F13</f>
        <v>15</v>
      </c>
      <c r="G6" s="10">
        <f>'Clientes - EJEMPLO'!G13</f>
        <v>15</v>
      </c>
      <c r="H6" s="10">
        <f>'Clientes - EJEMPLO'!H13</f>
        <v>17</v>
      </c>
      <c r="I6" s="10">
        <f>'Clientes - EJEMPLO'!I13</f>
        <v>17</v>
      </c>
      <c r="J6" s="10">
        <f>'Clientes - EJEMPLO'!J13</f>
        <v>17</v>
      </c>
      <c r="K6" s="10">
        <f>'Clientes - EJEMPLO'!K13</f>
        <v>18</v>
      </c>
      <c r="L6" s="10">
        <f>'Clientes - EJEMPLO'!L13</f>
        <v>20</v>
      </c>
      <c r="M6" s="10">
        <f>'Clientes - EJEMPLO'!M13</f>
        <v>25</v>
      </c>
      <c r="N6" s="10">
        <f>'Clientes - EJEMPLO'!N13</f>
        <v>30</v>
      </c>
      <c r="O6" s="21">
        <f>IFERROR((N6-M6)/M6,0)</f>
        <v>0.2</v>
      </c>
    </row>
    <row r="7" spans="1:15" s="9" customFormat="1" ht="11.25" customHeight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7"/>
    </row>
    <row r="8" spans="1:15" ht="20.25" customHeight="1">
      <c r="C8" s="32">
        <v>44579</v>
      </c>
      <c r="D8" s="32">
        <v>44610</v>
      </c>
      <c r="E8" s="32">
        <v>44638</v>
      </c>
      <c r="F8" s="32">
        <v>44669</v>
      </c>
      <c r="G8" s="32">
        <v>44699</v>
      </c>
      <c r="H8" s="32">
        <v>44730</v>
      </c>
      <c r="I8" s="32">
        <v>44760</v>
      </c>
      <c r="J8" s="32">
        <v>44791</v>
      </c>
      <c r="K8" s="32">
        <v>44822</v>
      </c>
      <c r="L8" s="32">
        <v>44852</v>
      </c>
      <c r="M8" s="32">
        <v>44883</v>
      </c>
      <c r="N8" s="32">
        <v>44913</v>
      </c>
      <c r="O8" s="20" t="s">
        <v>8</v>
      </c>
    </row>
    <row r="9" spans="1:15" ht="28">
      <c r="B9" s="35" t="s">
        <v>24</v>
      </c>
      <c r="C9" s="17">
        <f>IFERROR(C5/C4,0)</f>
        <v>1</v>
      </c>
      <c r="D9" s="17">
        <f t="shared" ref="D9:N9" si="0">IFERROR(D5/D4,0)</f>
        <v>1</v>
      </c>
      <c r="E9" s="17">
        <f t="shared" si="0"/>
        <v>1</v>
      </c>
      <c r="F9" s="17">
        <f t="shared" si="0"/>
        <v>1</v>
      </c>
      <c r="G9" s="17">
        <f t="shared" si="0"/>
        <v>1</v>
      </c>
      <c r="H9" s="17">
        <f t="shared" si="0"/>
        <v>1</v>
      </c>
      <c r="I9" s="17">
        <f t="shared" si="0"/>
        <v>1</v>
      </c>
      <c r="J9" s="17">
        <f t="shared" si="0"/>
        <v>1</v>
      </c>
      <c r="K9" s="17">
        <f t="shared" si="0"/>
        <v>1</v>
      </c>
      <c r="L9" s="17">
        <f t="shared" si="0"/>
        <v>1</v>
      </c>
      <c r="M9" s="17">
        <f t="shared" si="0"/>
        <v>1</v>
      </c>
      <c r="N9" s="17">
        <f t="shared" si="0"/>
        <v>1</v>
      </c>
      <c r="O9" s="22">
        <f>IFERROR((N9-M9)/M9,0)</f>
        <v>0</v>
      </c>
    </row>
    <row r="10" spans="1:15" ht="28">
      <c r="B10" s="35" t="s">
        <v>25</v>
      </c>
      <c r="C10" s="17">
        <f>IFERROR(C6/C5,0)</f>
        <v>1.3422818791946308E-2</v>
      </c>
      <c r="D10" s="17">
        <f t="shared" ref="D10:N10" si="1">IFERROR(D6/D5,0)</f>
        <v>1.4508928571428572E-2</v>
      </c>
      <c r="E10" s="17">
        <f t="shared" si="1"/>
        <v>1.5590200445434299E-2</v>
      </c>
      <c r="F10" s="17">
        <f t="shared" si="1"/>
        <v>1.6666666666666666E-2</v>
      </c>
      <c r="G10" s="17">
        <f t="shared" si="1"/>
        <v>1.662971175166297E-2</v>
      </c>
      <c r="H10" s="17">
        <f t="shared" si="1"/>
        <v>1.8805309734513276E-2</v>
      </c>
      <c r="I10" s="17">
        <f t="shared" si="1"/>
        <v>1.8763796909492272E-2</v>
      </c>
      <c r="J10" s="17">
        <f t="shared" si="1"/>
        <v>1.8722466960352423E-2</v>
      </c>
      <c r="K10" s="17">
        <f t="shared" si="1"/>
        <v>1.9780219780219779E-2</v>
      </c>
      <c r="L10" s="17">
        <f t="shared" si="1"/>
        <v>2.1929824561403508E-2</v>
      </c>
      <c r="M10" s="17">
        <f t="shared" si="1"/>
        <v>1.5024038461538462E-2</v>
      </c>
      <c r="N10" s="17">
        <f t="shared" si="1"/>
        <v>1.7482517482517484E-2</v>
      </c>
      <c r="O10" s="22">
        <f>IFERROR((N10-M10)/M10,0)</f>
        <v>0.16363636363636369</v>
      </c>
    </row>
    <row r="11" spans="1:15" ht="20.25" customHeight="1">
      <c r="B11" s="35" t="s">
        <v>26</v>
      </c>
      <c r="C11" s="17">
        <f>IFERROR(C6/C4,0)</f>
        <v>1.3422818791946308E-2</v>
      </c>
      <c r="D11" s="17">
        <f t="shared" ref="D11:N11" si="2">IFERROR(D6/D4,0)</f>
        <v>1.4508928571428572E-2</v>
      </c>
      <c r="E11" s="17">
        <f t="shared" si="2"/>
        <v>1.5590200445434299E-2</v>
      </c>
      <c r="F11" s="17">
        <f t="shared" si="2"/>
        <v>1.6666666666666666E-2</v>
      </c>
      <c r="G11" s="17">
        <f t="shared" si="2"/>
        <v>1.662971175166297E-2</v>
      </c>
      <c r="H11" s="17">
        <f t="shared" si="2"/>
        <v>1.8805309734513276E-2</v>
      </c>
      <c r="I11" s="17">
        <f t="shared" si="2"/>
        <v>1.8763796909492272E-2</v>
      </c>
      <c r="J11" s="17">
        <f t="shared" si="2"/>
        <v>1.8722466960352423E-2</v>
      </c>
      <c r="K11" s="17">
        <f t="shared" si="2"/>
        <v>1.9780219780219779E-2</v>
      </c>
      <c r="L11" s="17">
        <f t="shared" si="2"/>
        <v>2.1929824561403508E-2</v>
      </c>
      <c r="M11" s="17">
        <f t="shared" si="2"/>
        <v>1.5024038461538462E-2</v>
      </c>
      <c r="N11" s="17">
        <f t="shared" si="2"/>
        <v>1.7482517482517484E-2</v>
      </c>
      <c r="O11" s="22">
        <f>IFERROR((N11-M11)/M11,0)</f>
        <v>0.16363636363636369</v>
      </c>
    </row>
    <row r="12" spans="1:15" s="9" customFormat="1" ht="18" customHeight="1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80" customHeight="1"/>
    <row r="14" spans="1:15" ht="180" customHeight="1"/>
    <row r="15" spans="1:15" ht="180" customHeight="1"/>
    <row r="16" spans="1:15" ht="18" customHeight="1"/>
    <row r="17" spans="4:4" ht="18" customHeight="1"/>
    <row r="18" spans="4:4" ht="18" customHeight="1">
      <c r="D18" s="8"/>
    </row>
    <row r="19" spans="4:4" ht="18" customHeight="1"/>
    <row r="20" spans="4:4" ht="18" customHeight="1"/>
    <row r="21" spans="4:4" ht="18" customHeight="1"/>
  </sheetData>
  <pageMargins left="0.3" right="0.3" top="0.3" bottom="0.3" header="0" footer="0"/>
  <pageSetup scale="7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93.6640625" style="4" customWidth="1"/>
    <col min="3" max="16384" width="10.83203125" style="4"/>
  </cols>
  <sheetData>
    <row r="1" spans="2:2" ht="20.25" customHeight="1"/>
    <row r="2" spans="2:2" ht="105" customHeight="1">
      <c r="B2" s="5" t="s">
        <v>39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P21"/>
  <sheetViews>
    <sheetView showGridLines="0" zoomScaleNormal="100" zoomScaleSheetLayoutView="70" workbookViewId="0">
      <pane ySplit="2" topLeftCell="A3" activePane="bottomLeft" state="frozen"/>
      <selection activeCell="A22" sqref="A22:XFD425"/>
      <selection pane="bottomLeft" activeCell="R10" sqref="R10"/>
    </sheetView>
  </sheetViews>
  <sheetFormatPr baseColWidth="10" defaultColWidth="10.83203125" defaultRowHeight="16"/>
  <cols>
    <col min="1" max="1" width="3.33203125" style="1" customWidth="1"/>
    <col min="2" max="2" width="24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22</v>
      </c>
      <c r="C2" s="30"/>
    </row>
    <row r="3" spans="1:16" s="2" customFormat="1" ht="28">
      <c r="B3" s="34" t="s">
        <v>35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10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1">
        <f t="shared" ref="O4:O11" si="0">IFERROR((N4-M4)/M4,0)</f>
        <v>0</v>
      </c>
      <c r="P4" s="13"/>
    </row>
    <row r="5" spans="1:16" ht="28">
      <c r="B5" s="33" t="s">
        <v>11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2">
        <f t="shared" si="0"/>
        <v>0</v>
      </c>
      <c r="P5" s="15"/>
    </row>
    <row r="6" spans="1:16" ht="20.25" customHeight="1">
      <c r="B6" s="6" t="s">
        <v>12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1">
        <f t="shared" si="0"/>
        <v>0</v>
      </c>
      <c r="P6" s="13"/>
    </row>
    <row r="7" spans="1:16" ht="20.25" customHeight="1">
      <c r="B7" s="7" t="s">
        <v>13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2">
        <f t="shared" si="0"/>
        <v>0</v>
      </c>
      <c r="P7" s="15"/>
    </row>
    <row r="8" spans="1:16" ht="20.25" customHeight="1">
      <c r="B8" s="6" t="s">
        <v>14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1">
        <f t="shared" si="0"/>
        <v>0</v>
      </c>
      <c r="P8" s="13"/>
    </row>
    <row r="9" spans="1:16" ht="20.25" customHeight="1">
      <c r="B9" s="7" t="s">
        <v>15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2">
        <f t="shared" si="0"/>
        <v>0</v>
      </c>
      <c r="P9" s="15"/>
    </row>
    <row r="10" spans="1:16" ht="20.25" customHeight="1">
      <c r="B10" s="6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1">
        <f t="shared" si="0"/>
        <v>0</v>
      </c>
      <c r="P10" s="13"/>
    </row>
    <row r="11" spans="1:16" ht="20.25" customHeight="1">
      <c r="B11" s="7" t="s">
        <v>17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>
        <f t="shared" si="0"/>
        <v>0</v>
      </c>
      <c r="P11" s="15"/>
    </row>
    <row r="12" spans="1:16" ht="20.25" customHeight="1">
      <c r="C12" s="32">
        <f t="shared" ref="C12:N12" si="1">C3</f>
        <v>44579</v>
      </c>
      <c r="D12" s="32">
        <f t="shared" si="1"/>
        <v>44610</v>
      </c>
      <c r="E12" s="32">
        <f t="shared" si="1"/>
        <v>44638</v>
      </c>
      <c r="F12" s="32">
        <f t="shared" si="1"/>
        <v>44669</v>
      </c>
      <c r="G12" s="32">
        <f t="shared" si="1"/>
        <v>44699</v>
      </c>
      <c r="H12" s="32">
        <f t="shared" si="1"/>
        <v>44730</v>
      </c>
      <c r="I12" s="32">
        <f t="shared" si="1"/>
        <v>44760</v>
      </c>
      <c r="J12" s="32">
        <f t="shared" si="1"/>
        <v>44791</v>
      </c>
      <c r="K12" s="32">
        <f t="shared" si="1"/>
        <v>44822</v>
      </c>
      <c r="L12" s="32">
        <f t="shared" si="1"/>
        <v>44852</v>
      </c>
      <c r="M12" s="32">
        <f t="shared" si="1"/>
        <v>44883</v>
      </c>
      <c r="N12" s="32">
        <f t="shared" si="1"/>
        <v>44913</v>
      </c>
    </row>
    <row r="13" spans="1:16" ht="20.25" customHeight="1">
      <c r="B13" s="24" t="s">
        <v>4</v>
      </c>
      <c r="C13" s="23">
        <f t="shared" ref="C13:N13" si="2">SUM(C4:C11)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  <c r="J13" s="23">
        <f t="shared" si="2"/>
        <v>0</v>
      </c>
      <c r="K13" s="23">
        <f t="shared" si="2"/>
        <v>0</v>
      </c>
      <c r="L13" s="23">
        <f t="shared" si="2"/>
        <v>0</v>
      </c>
      <c r="M13" s="23">
        <f t="shared" si="2"/>
        <v>0</v>
      </c>
      <c r="N13" s="23">
        <f t="shared" si="2"/>
        <v>0</v>
      </c>
      <c r="O13" s="21">
        <f>IFERROR((N13-M13)/M13,0)</f>
        <v>0</v>
      </c>
    </row>
    <row r="14" spans="1:16" ht="20.25" customHeight="1">
      <c r="B14" s="24" t="s">
        <v>18</v>
      </c>
      <c r="C14" s="23">
        <f t="shared" ref="C14:N14" si="3">SUM(C4:C10)</f>
        <v>0</v>
      </c>
      <c r="D14" s="23">
        <f t="shared" si="3"/>
        <v>0</v>
      </c>
      <c r="E14" s="23">
        <f t="shared" si="3"/>
        <v>0</v>
      </c>
      <c r="F14" s="23">
        <f t="shared" si="3"/>
        <v>0</v>
      </c>
      <c r="G14" s="23">
        <f t="shared" si="3"/>
        <v>0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23">
        <f t="shared" si="3"/>
        <v>0</v>
      </c>
      <c r="M14" s="23">
        <f t="shared" si="3"/>
        <v>0</v>
      </c>
      <c r="N14" s="23">
        <f t="shared" si="3"/>
        <v>0</v>
      </c>
      <c r="O14" s="21">
        <f>IFERROR((N14-M14)/M14,0)</f>
        <v>0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8"/>
    </row>
    <row r="21" spans="4:4" ht="18" customHeight="1"/>
  </sheetData>
  <pageMargins left="0.3" right="0.3" top="0.3" bottom="0.3" header="0" footer="0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A1:P21"/>
  <sheetViews>
    <sheetView showGridLines="0" zoomScaleNormal="100" zoomScaleSheetLayoutView="70" workbookViewId="0">
      <selection activeCell="R12" sqref="R12"/>
    </sheetView>
  </sheetViews>
  <sheetFormatPr baseColWidth="10" defaultColWidth="10.83203125" defaultRowHeight="16"/>
  <cols>
    <col min="1" max="1" width="3.33203125" style="1" customWidth="1"/>
    <col min="2" max="2" width="24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23</v>
      </c>
      <c r="C2" s="30"/>
    </row>
    <row r="3" spans="1:16" s="2" customFormat="1" ht="28">
      <c r="B3" s="34" t="s">
        <v>7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10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1">
        <f t="shared" ref="O4:O11" si="0">IFERROR((N4-M4)/M4,0)</f>
        <v>0</v>
      </c>
      <c r="P4" s="13"/>
    </row>
    <row r="5" spans="1:16" ht="28">
      <c r="B5" s="33" t="s">
        <v>11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2">
        <f t="shared" si="0"/>
        <v>0</v>
      </c>
      <c r="P5" s="15"/>
    </row>
    <row r="6" spans="1:16" ht="20.25" customHeight="1">
      <c r="B6" s="6" t="s">
        <v>12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1">
        <f t="shared" si="0"/>
        <v>0</v>
      </c>
      <c r="P6" s="13"/>
    </row>
    <row r="7" spans="1:16" ht="20.25" customHeight="1">
      <c r="B7" s="7" t="s">
        <v>13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2">
        <f t="shared" si="0"/>
        <v>0</v>
      </c>
      <c r="P7" s="15"/>
    </row>
    <row r="8" spans="1:16" ht="20.25" customHeight="1">
      <c r="B8" s="6" t="s">
        <v>14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1">
        <f t="shared" si="0"/>
        <v>0</v>
      </c>
      <c r="P8" s="13"/>
    </row>
    <row r="9" spans="1:16" ht="20.25" customHeight="1">
      <c r="B9" s="7" t="s">
        <v>15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2">
        <f t="shared" si="0"/>
        <v>0</v>
      </c>
      <c r="P9" s="15"/>
    </row>
    <row r="10" spans="1:16" ht="20.25" customHeight="1">
      <c r="B10" s="6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1">
        <f t="shared" si="0"/>
        <v>0</v>
      </c>
      <c r="P10" s="13"/>
    </row>
    <row r="11" spans="1:16" ht="20.25" customHeight="1">
      <c r="B11" s="7" t="s">
        <v>17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>
        <f t="shared" si="0"/>
        <v>0</v>
      </c>
      <c r="P11" s="15"/>
    </row>
    <row r="12" spans="1:16" ht="20.25" customHeight="1">
      <c r="C12" s="32">
        <f t="shared" ref="C12:N12" si="1">C3</f>
        <v>44579</v>
      </c>
      <c r="D12" s="32">
        <f t="shared" si="1"/>
        <v>44610</v>
      </c>
      <c r="E12" s="32">
        <f t="shared" si="1"/>
        <v>44638</v>
      </c>
      <c r="F12" s="32">
        <f t="shared" si="1"/>
        <v>44669</v>
      </c>
      <c r="G12" s="32">
        <f t="shared" si="1"/>
        <v>44699</v>
      </c>
      <c r="H12" s="32">
        <f t="shared" si="1"/>
        <v>44730</v>
      </c>
      <c r="I12" s="32">
        <f t="shared" si="1"/>
        <v>44760</v>
      </c>
      <c r="J12" s="32">
        <f t="shared" si="1"/>
        <v>44791</v>
      </c>
      <c r="K12" s="32">
        <f t="shared" si="1"/>
        <v>44822</v>
      </c>
      <c r="L12" s="32">
        <f t="shared" si="1"/>
        <v>44852</v>
      </c>
      <c r="M12" s="32">
        <f t="shared" si="1"/>
        <v>44883</v>
      </c>
      <c r="N12" s="32">
        <f t="shared" si="1"/>
        <v>44913</v>
      </c>
    </row>
    <row r="13" spans="1:16" ht="20.25" customHeight="1">
      <c r="B13" s="24" t="s">
        <v>4</v>
      </c>
      <c r="C13" s="23">
        <f t="shared" ref="C13:N13" si="2">SUM(C4:C11)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  <c r="J13" s="23">
        <f t="shared" si="2"/>
        <v>0</v>
      </c>
      <c r="K13" s="23">
        <f t="shared" si="2"/>
        <v>0</v>
      </c>
      <c r="L13" s="23">
        <f t="shared" si="2"/>
        <v>0</v>
      </c>
      <c r="M13" s="23">
        <f t="shared" si="2"/>
        <v>0</v>
      </c>
      <c r="N13" s="23">
        <f t="shared" si="2"/>
        <v>0</v>
      </c>
      <c r="O13" s="21">
        <f>IFERROR((N13-M13)/M13,0)</f>
        <v>0</v>
      </c>
    </row>
    <row r="14" spans="1:16" ht="20.25" customHeight="1">
      <c r="B14" s="24" t="s">
        <v>18</v>
      </c>
      <c r="C14" s="23">
        <f t="shared" ref="C14:N14" si="3">SUM(C4:C10)</f>
        <v>0</v>
      </c>
      <c r="D14" s="23">
        <f t="shared" si="3"/>
        <v>0</v>
      </c>
      <c r="E14" s="23">
        <f t="shared" si="3"/>
        <v>0</v>
      </c>
      <c r="F14" s="23">
        <f t="shared" si="3"/>
        <v>0</v>
      </c>
      <c r="G14" s="23">
        <f t="shared" si="3"/>
        <v>0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23">
        <f t="shared" si="3"/>
        <v>0</v>
      </c>
      <c r="M14" s="23">
        <f t="shared" si="3"/>
        <v>0</v>
      </c>
      <c r="N14" s="23">
        <f t="shared" si="3"/>
        <v>0</v>
      </c>
      <c r="O14" s="21">
        <f>IFERROR((N14-M14)/M14,0)</f>
        <v>0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8"/>
    </row>
    <row r="21" spans="4:4" ht="18" customHeight="1"/>
  </sheetData>
  <pageMargins left="0.3" right="0.3" top="0.3" bottom="0.3" header="0" footer="0"/>
  <pageSetup scale="6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P21"/>
  <sheetViews>
    <sheetView showGridLines="0" zoomScaleNormal="100" zoomScaleSheetLayoutView="70" workbookViewId="0">
      <selection activeCell="P18" sqref="P18"/>
    </sheetView>
  </sheetViews>
  <sheetFormatPr baseColWidth="10" defaultColWidth="10.83203125" defaultRowHeight="16"/>
  <cols>
    <col min="1" max="1" width="3.33203125" style="1" customWidth="1"/>
    <col min="2" max="2" width="30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6</v>
      </c>
      <c r="C2" s="30"/>
    </row>
    <row r="3" spans="1:16" s="2" customFormat="1" ht="20.25" customHeight="1">
      <c r="B3" s="18" t="s">
        <v>7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10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1">
        <f t="shared" ref="O4:O11" si="0">IFERROR((N4-M4)/M4,0)</f>
        <v>0</v>
      </c>
      <c r="P4" s="13"/>
    </row>
    <row r="5" spans="1:16" ht="20.25" customHeight="1">
      <c r="B5" s="7" t="s">
        <v>11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22">
        <f t="shared" si="0"/>
        <v>0</v>
      </c>
      <c r="P5" s="15"/>
    </row>
    <row r="6" spans="1:16" ht="20.25" customHeight="1">
      <c r="B6" s="6" t="s">
        <v>12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1">
        <f t="shared" si="0"/>
        <v>0</v>
      </c>
      <c r="P6" s="13"/>
    </row>
    <row r="7" spans="1:16" ht="20.25" customHeight="1">
      <c r="B7" s="7" t="s">
        <v>13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2">
        <f t="shared" si="0"/>
        <v>0</v>
      </c>
      <c r="P7" s="15"/>
    </row>
    <row r="8" spans="1:16" ht="20.25" customHeight="1">
      <c r="B8" s="6" t="s">
        <v>14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21">
        <f t="shared" si="0"/>
        <v>0</v>
      </c>
      <c r="P8" s="13"/>
    </row>
    <row r="9" spans="1:16" ht="20.25" customHeight="1">
      <c r="B9" s="7" t="s">
        <v>15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22">
        <f t="shared" si="0"/>
        <v>0</v>
      </c>
      <c r="P9" s="15"/>
    </row>
    <row r="10" spans="1:16" ht="20.25" customHeight="1">
      <c r="B10" s="6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1">
        <f t="shared" si="0"/>
        <v>0</v>
      </c>
      <c r="P10" s="13"/>
    </row>
    <row r="11" spans="1:16" ht="20.25" customHeight="1">
      <c r="B11" s="7" t="s">
        <v>17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2">
        <f t="shared" si="0"/>
        <v>0</v>
      </c>
      <c r="P11" s="15"/>
    </row>
    <row r="12" spans="1:16" ht="20.25" customHeight="1">
      <c r="C12" s="32">
        <f t="shared" ref="C12:N12" si="1">C3</f>
        <v>44579</v>
      </c>
      <c r="D12" s="32">
        <f t="shared" si="1"/>
        <v>44610</v>
      </c>
      <c r="E12" s="32">
        <f t="shared" si="1"/>
        <v>44638</v>
      </c>
      <c r="F12" s="32">
        <f t="shared" si="1"/>
        <v>44669</v>
      </c>
      <c r="G12" s="32">
        <f t="shared" si="1"/>
        <v>44699</v>
      </c>
      <c r="H12" s="32">
        <f t="shared" si="1"/>
        <v>44730</v>
      </c>
      <c r="I12" s="32">
        <f t="shared" si="1"/>
        <v>44760</v>
      </c>
      <c r="J12" s="32">
        <f t="shared" si="1"/>
        <v>44791</v>
      </c>
      <c r="K12" s="32">
        <f t="shared" si="1"/>
        <v>44822</v>
      </c>
      <c r="L12" s="32">
        <f t="shared" si="1"/>
        <v>44852</v>
      </c>
      <c r="M12" s="32">
        <f t="shared" si="1"/>
        <v>44883</v>
      </c>
      <c r="N12" s="32">
        <f t="shared" si="1"/>
        <v>44913</v>
      </c>
    </row>
    <row r="13" spans="1:16" ht="20.25" customHeight="1">
      <c r="B13" s="24" t="s">
        <v>4</v>
      </c>
      <c r="C13" s="23">
        <f t="shared" ref="C13:N13" si="2">SUM(C4:C11)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  <c r="J13" s="23">
        <f t="shared" si="2"/>
        <v>0</v>
      </c>
      <c r="K13" s="23">
        <f t="shared" si="2"/>
        <v>0</v>
      </c>
      <c r="L13" s="23">
        <f t="shared" si="2"/>
        <v>0</v>
      </c>
      <c r="M13" s="23">
        <f t="shared" si="2"/>
        <v>0</v>
      </c>
      <c r="N13" s="23">
        <f t="shared" si="2"/>
        <v>0</v>
      </c>
      <c r="O13" s="21">
        <f>IFERROR((N13-M13)/M13,0)</f>
        <v>0</v>
      </c>
    </row>
    <row r="14" spans="1:16" ht="20.25" customHeight="1">
      <c r="B14" s="24" t="s">
        <v>18</v>
      </c>
      <c r="C14" s="23">
        <f t="shared" ref="C14:N14" si="3">SUM(C4:C10)</f>
        <v>0</v>
      </c>
      <c r="D14" s="23">
        <f t="shared" si="3"/>
        <v>0</v>
      </c>
      <c r="E14" s="23">
        <f t="shared" si="3"/>
        <v>0</v>
      </c>
      <c r="F14" s="23">
        <f t="shared" si="3"/>
        <v>0</v>
      </c>
      <c r="G14" s="23">
        <f t="shared" si="3"/>
        <v>0</v>
      </c>
      <c r="H14" s="23">
        <f t="shared" si="3"/>
        <v>0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23">
        <f t="shared" si="3"/>
        <v>0</v>
      </c>
      <c r="M14" s="23">
        <f t="shared" si="3"/>
        <v>0</v>
      </c>
      <c r="N14" s="23">
        <f t="shared" si="3"/>
        <v>0</v>
      </c>
      <c r="O14" s="21">
        <f>IFERROR((N14-M14)/M14,0)</f>
        <v>0</v>
      </c>
    </row>
    <row r="15" spans="1:16" ht="18" customHeight="1"/>
    <row r="16" spans="1:16" ht="20.25" customHeight="1">
      <c r="C16" s="32">
        <v>44579</v>
      </c>
      <c r="D16" s="32">
        <v>44610</v>
      </c>
      <c r="E16" s="32">
        <v>44638</v>
      </c>
      <c r="F16" s="32">
        <v>44669</v>
      </c>
      <c r="G16" s="32">
        <v>44699</v>
      </c>
      <c r="H16" s="32">
        <v>44730</v>
      </c>
      <c r="I16" s="32">
        <v>44760</v>
      </c>
      <c r="J16" s="32">
        <v>44791</v>
      </c>
      <c r="K16" s="32">
        <v>44822</v>
      </c>
      <c r="L16" s="32">
        <v>44852</v>
      </c>
      <c r="M16" s="32">
        <v>44883</v>
      </c>
      <c r="N16" s="32">
        <v>44913</v>
      </c>
      <c r="O16" s="20" t="s">
        <v>8</v>
      </c>
    </row>
    <row r="17" spans="2:15" ht="20.25" customHeight="1">
      <c r="B17" s="25" t="s">
        <v>19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1">
        <f>IFERROR((N17-M17)/M17,0)</f>
        <v>0</v>
      </c>
    </row>
    <row r="18" spans="2:15" ht="20.25" customHeight="1">
      <c r="B18" s="25" t="s">
        <v>20</v>
      </c>
      <c r="C18" s="26">
        <f t="shared" ref="C18:N18" si="4">IFERROR(C13/C17,0)</f>
        <v>0</v>
      </c>
      <c r="D18" s="26">
        <f t="shared" si="4"/>
        <v>0</v>
      </c>
      <c r="E18" s="26">
        <f t="shared" si="4"/>
        <v>0</v>
      </c>
      <c r="F18" s="26">
        <f t="shared" si="4"/>
        <v>0</v>
      </c>
      <c r="G18" s="26">
        <f t="shared" si="4"/>
        <v>0</v>
      </c>
      <c r="H18" s="26">
        <f t="shared" si="4"/>
        <v>0</v>
      </c>
      <c r="I18" s="26">
        <f t="shared" si="4"/>
        <v>0</v>
      </c>
      <c r="J18" s="26">
        <f t="shared" si="4"/>
        <v>0</v>
      </c>
      <c r="K18" s="26">
        <f t="shared" si="4"/>
        <v>0</v>
      </c>
      <c r="L18" s="26">
        <f t="shared" si="4"/>
        <v>0</v>
      </c>
      <c r="M18" s="26">
        <f t="shared" si="4"/>
        <v>0</v>
      </c>
      <c r="N18" s="26">
        <f t="shared" si="4"/>
        <v>0</v>
      </c>
      <c r="O18" s="21">
        <f>IFERROR((N18-M18)/M18,0)</f>
        <v>0</v>
      </c>
    </row>
    <row r="19" spans="2:15" ht="18" customHeight="1"/>
    <row r="20" spans="2:15" ht="400" customHeight="1"/>
    <row r="21" spans="2:15" ht="176.25" customHeight="1"/>
  </sheetData>
  <pageMargins left="0.3" right="0.3" top="0.3" bottom="0.3" header="0" footer="0"/>
  <pageSetup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O21"/>
  <sheetViews>
    <sheetView showGridLines="0" zoomScaleNormal="100" zoomScaleSheetLayoutView="70" workbookViewId="0">
      <selection activeCell="S9" sqref="S9"/>
    </sheetView>
  </sheetViews>
  <sheetFormatPr baseColWidth="10" defaultColWidth="10.83203125" defaultRowHeight="16"/>
  <cols>
    <col min="1" max="1" width="3.33203125" style="1" customWidth="1"/>
    <col min="2" max="2" width="22" style="1" customWidth="1"/>
    <col min="3" max="14" width="10.83203125" style="1" customWidth="1"/>
    <col min="15" max="15" width="20.5" style="1" customWidth="1"/>
    <col min="16" max="16" width="3.83203125" style="1" customWidth="1"/>
    <col min="17" max="16384" width="10.83203125" style="1"/>
  </cols>
  <sheetData>
    <row r="1" spans="1:15" customFormat="1" ht="42" customHeight="1">
      <c r="A1" s="1"/>
      <c r="B1" s="3" t="s">
        <v>5</v>
      </c>
      <c r="C1" s="3"/>
    </row>
    <row r="2" spans="1:15" s="31" customFormat="1" ht="23.25" customHeight="1">
      <c r="A2" s="28"/>
      <c r="B2" s="29" t="s">
        <v>21</v>
      </c>
      <c r="C2" s="30"/>
    </row>
    <row r="3" spans="1:15" s="2" customFormat="1" ht="20.25" customHeight="1">
      <c r="B3" s="1"/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</row>
    <row r="4" spans="1:15" ht="20.25" customHeight="1">
      <c r="B4" s="6" t="s">
        <v>22</v>
      </c>
      <c r="C4" s="10">
        <f>Visitas!C13</f>
        <v>0</v>
      </c>
      <c r="D4" s="10">
        <f>Visitas!D13</f>
        <v>0</v>
      </c>
      <c r="E4" s="10">
        <f>Visitas!E13</f>
        <v>0</v>
      </c>
      <c r="F4" s="10">
        <f>Visitas!F13</f>
        <v>0</v>
      </c>
      <c r="G4" s="10">
        <f>Visitas!G13</f>
        <v>0</v>
      </c>
      <c r="H4" s="10">
        <f>Visitas!H13</f>
        <v>0</v>
      </c>
      <c r="I4" s="10">
        <f>Visitas!I13</f>
        <v>0</v>
      </c>
      <c r="J4" s="10">
        <f>Visitas!J13</f>
        <v>0</v>
      </c>
      <c r="K4" s="10">
        <f>Visitas!K13</f>
        <v>0</v>
      </c>
      <c r="L4" s="10">
        <f>Visitas!L13</f>
        <v>0</v>
      </c>
      <c r="M4" s="10">
        <f>Visitas!M13</f>
        <v>0</v>
      </c>
      <c r="N4" s="10">
        <f>Visitas!N13</f>
        <v>0</v>
      </c>
      <c r="O4" s="21">
        <f>IFERROR((N4-M4)/M4,0)</f>
        <v>0</v>
      </c>
    </row>
    <row r="5" spans="1:15" ht="20.25" customHeight="1">
      <c r="B5" s="7" t="s">
        <v>23</v>
      </c>
      <c r="C5" s="14">
        <f>'Clientes potenciales'!C13</f>
        <v>0</v>
      </c>
      <c r="D5" s="14">
        <f>'Clientes potenciales'!C13</f>
        <v>0</v>
      </c>
      <c r="E5" s="14">
        <f>'Clientes potenciales'!C13</f>
        <v>0</v>
      </c>
      <c r="F5" s="14">
        <f>'Clientes potenciales'!C13</f>
        <v>0</v>
      </c>
      <c r="G5" s="14">
        <f>'Clientes potenciales'!C13</f>
        <v>0</v>
      </c>
      <c r="H5" s="14">
        <f>'Clientes potenciales'!C13</f>
        <v>0</v>
      </c>
      <c r="I5" s="14">
        <f>'Clientes potenciales'!C13</f>
        <v>0</v>
      </c>
      <c r="J5" s="14">
        <f>'Clientes potenciales'!C13</f>
        <v>0</v>
      </c>
      <c r="K5" s="14">
        <f>'Clientes potenciales'!C13</f>
        <v>0</v>
      </c>
      <c r="L5" s="14">
        <f>'Clientes potenciales'!C13</f>
        <v>0</v>
      </c>
      <c r="M5" s="14">
        <f>'Clientes potenciales'!C13</f>
        <v>0</v>
      </c>
      <c r="N5" s="14">
        <f>'Clientes potenciales'!C13</f>
        <v>0</v>
      </c>
      <c r="O5" s="22">
        <f>IFERROR((N5-M5)/M5,0)</f>
        <v>0</v>
      </c>
    </row>
    <row r="6" spans="1:15" ht="20.25" customHeight="1">
      <c r="B6" s="6" t="s">
        <v>6</v>
      </c>
      <c r="C6" s="10">
        <f>Clientes!C13</f>
        <v>0</v>
      </c>
      <c r="D6" s="10">
        <f>Clientes!D13</f>
        <v>0</v>
      </c>
      <c r="E6" s="10">
        <f>Clientes!E13</f>
        <v>0</v>
      </c>
      <c r="F6" s="10">
        <f>Clientes!F13</f>
        <v>0</v>
      </c>
      <c r="G6" s="10">
        <f>Clientes!G13</f>
        <v>0</v>
      </c>
      <c r="H6" s="10">
        <f>Clientes!H13</f>
        <v>0</v>
      </c>
      <c r="I6" s="10">
        <f>Clientes!I13</f>
        <v>0</v>
      </c>
      <c r="J6" s="10">
        <f>Clientes!J13</f>
        <v>0</v>
      </c>
      <c r="K6" s="10">
        <f>Clientes!K13</f>
        <v>0</v>
      </c>
      <c r="L6" s="10">
        <f>Clientes!L13</f>
        <v>0</v>
      </c>
      <c r="M6" s="10">
        <f>Clientes!M13</f>
        <v>0</v>
      </c>
      <c r="N6" s="10">
        <f>Clientes!N13</f>
        <v>0</v>
      </c>
      <c r="O6" s="21">
        <f>IFERROR((N6-M6)/M6,0)</f>
        <v>0</v>
      </c>
    </row>
    <row r="7" spans="1:15" s="9" customFormat="1" ht="11.25" customHeight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7"/>
    </row>
    <row r="8" spans="1:15" ht="20.25" customHeight="1">
      <c r="C8" s="32">
        <v>44579</v>
      </c>
      <c r="D8" s="32">
        <v>44610</v>
      </c>
      <c r="E8" s="32">
        <v>44638</v>
      </c>
      <c r="F8" s="32">
        <v>44669</v>
      </c>
      <c r="G8" s="32">
        <v>44699</v>
      </c>
      <c r="H8" s="32">
        <v>44730</v>
      </c>
      <c r="I8" s="32">
        <v>44760</v>
      </c>
      <c r="J8" s="32">
        <v>44791</v>
      </c>
      <c r="K8" s="32">
        <v>44822</v>
      </c>
      <c r="L8" s="32">
        <v>44852</v>
      </c>
      <c r="M8" s="32">
        <v>44883</v>
      </c>
      <c r="N8" s="32">
        <v>44913</v>
      </c>
      <c r="O8" s="20" t="s">
        <v>8</v>
      </c>
    </row>
    <row r="9" spans="1:15" ht="28">
      <c r="B9" s="35" t="s">
        <v>24</v>
      </c>
      <c r="C9" s="17">
        <f>IFERROR(C5/C4,0)</f>
        <v>0</v>
      </c>
      <c r="D9" s="17">
        <f t="shared" ref="D9:N10" si="0">IFERROR(D5/D4,0)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  <c r="O9" s="22">
        <f>IFERROR((N9-M9)/M9,0)</f>
        <v>0</v>
      </c>
    </row>
    <row r="10" spans="1:15" ht="28">
      <c r="B10" s="35" t="s">
        <v>25</v>
      </c>
      <c r="C10" s="17">
        <f>IFERROR(C6/C5,0)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22">
        <f>IFERROR((N10-M10)/M10,0)</f>
        <v>0</v>
      </c>
    </row>
    <row r="11" spans="1:15" ht="20.25" customHeight="1">
      <c r="B11" s="6" t="s">
        <v>26</v>
      </c>
      <c r="C11" s="17">
        <f>IFERROR(C6/C4,0)</f>
        <v>0</v>
      </c>
      <c r="D11" s="17">
        <f t="shared" ref="D11:N11" si="1">IFERROR(D6/D4,0)</f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17">
        <f t="shared" si="1"/>
        <v>0</v>
      </c>
      <c r="N11" s="17">
        <f t="shared" si="1"/>
        <v>0</v>
      </c>
      <c r="O11" s="22">
        <f>IFERROR((N11-M11)/M11,0)</f>
        <v>0</v>
      </c>
    </row>
    <row r="12" spans="1:15" s="9" customFormat="1" ht="18" customHeight="1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80" customHeight="1"/>
    <row r="14" spans="1:15" ht="180" customHeight="1"/>
    <row r="15" spans="1:15" ht="180" customHeight="1"/>
    <row r="16" spans="1:15" ht="18" customHeight="1"/>
    <row r="17" spans="4:4" ht="18" customHeight="1"/>
    <row r="18" spans="4:4" ht="18" customHeight="1">
      <c r="D18" s="8"/>
    </row>
    <row r="19" spans="4:4" ht="18" customHeight="1"/>
    <row r="20" spans="4:4" ht="18" customHeight="1"/>
    <row r="21" spans="4:4" ht="18" customHeight="1"/>
  </sheetData>
  <pageMargins left="0.3" right="0.3" top="0.3" bottom="0.3" header="0" footer="0"/>
  <pageSetup scale="7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3" tint="-0.499984740745262"/>
    <pageSetUpPr fitToPage="1"/>
  </sheetPr>
  <dimension ref="A1:P21"/>
  <sheetViews>
    <sheetView showGridLines="0" zoomScaleNormal="100" zoomScaleSheetLayoutView="70" workbookViewId="0">
      <selection activeCell="B3" sqref="B3"/>
    </sheetView>
  </sheetViews>
  <sheetFormatPr baseColWidth="10" defaultColWidth="10.83203125" defaultRowHeight="16"/>
  <cols>
    <col min="1" max="1" width="3.33203125" style="1" customWidth="1"/>
    <col min="2" max="2" width="21.5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27</v>
      </c>
      <c r="C2" s="30"/>
    </row>
    <row r="3" spans="1:16" s="2" customFormat="1" ht="20.25" customHeight="1">
      <c r="B3" s="18" t="s">
        <v>28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0</v>
      </c>
      <c r="C4" s="10">
        <v>200</v>
      </c>
      <c r="D4" s="10">
        <v>200</v>
      </c>
      <c r="E4" s="10">
        <v>200</v>
      </c>
      <c r="F4" s="10">
        <v>200</v>
      </c>
      <c r="G4" s="10">
        <v>200</v>
      </c>
      <c r="H4" s="10">
        <v>200</v>
      </c>
      <c r="I4" s="10">
        <v>200</v>
      </c>
      <c r="J4" s="10">
        <v>200</v>
      </c>
      <c r="K4" s="10">
        <v>200</v>
      </c>
      <c r="L4" s="10">
        <v>200</v>
      </c>
      <c r="M4" s="10">
        <v>950</v>
      </c>
      <c r="N4" s="10">
        <v>1000</v>
      </c>
      <c r="O4" s="17">
        <f>(N4-M4)/M4</f>
        <v>5.2631578947368418E-2</v>
      </c>
      <c r="P4" s="36" t="s">
        <v>29</v>
      </c>
    </row>
    <row r="5" spans="1:16" ht="28">
      <c r="B5" s="7" t="s">
        <v>30</v>
      </c>
      <c r="C5" s="14">
        <v>100</v>
      </c>
      <c r="D5" s="14">
        <v>100</v>
      </c>
      <c r="E5" s="14">
        <v>100</v>
      </c>
      <c r="F5" s="14">
        <v>100</v>
      </c>
      <c r="G5" s="14">
        <v>100</v>
      </c>
      <c r="H5" s="14">
        <v>100</v>
      </c>
      <c r="I5" s="14">
        <v>100</v>
      </c>
      <c r="J5" s="14">
        <v>100</v>
      </c>
      <c r="K5" s="14">
        <v>100</v>
      </c>
      <c r="L5" s="14">
        <v>100</v>
      </c>
      <c r="M5" s="14">
        <v>100</v>
      </c>
      <c r="N5" s="14">
        <v>100</v>
      </c>
      <c r="O5" s="16">
        <f t="shared" ref="O5:O8" si="0">(N5-M5)/M5</f>
        <v>0</v>
      </c>
      <c r="P5" s="37" t="s">
        <v>31</v>
      </c>
    </row>
    <row r="6" spans="1:16" ht="20.25" customHeight="1">
      <c r="B6" s="6" t="s">
        <v>1</v>
      </c>
      <c r="C6" s="10">
        <v>500</v>
      </c>
      <c r="D6" s="10">
        <v>500</v>
      </c>
      <c r="E6" s="10">
        <v>500</v>
      </c>
      <c r="F6" s="10">
        <v>500</v>
      </c>
      <c r="G6" s="10">
        <v>500</v>
      </c>
      <c r="H6" s="10">
        <v>500</v>
      </c>
      <c r="I6" s="10">
        <v>500</v>
      </c>
      <c r="J6" s="10">
        <v>500</v>
      </c>
      <c r="K6" s="10">
        <v>500</v>
      </c>
      <c r="L6" s="10">
        <v>500</v>
      </c>
      <c r="M6" s="10">
        <v>500</v>
      </c>
      <c r="N6" s="10">
        <v>500</v>
      </c>
      <c r="O6" s="17">
        <f t="shared" si="0"/>
        <v>0</v>
      </c>
      <c r="P6" s="36" t="s">
        <v>32</v>
      </c>
    </row>
    <row r="7" spans="1:16" ht="20.25" customHeight="1">
      <c r="B7" s="7" t="s">
        <v>2</v>
      </c>
      <c r="C7" s="14">
        <v>30</v>
      </c>
      <c r="D7" s="14">
        <v>30</v>
      </c>
      <c r="E7" s="14">
        <v>30</v>
      </c>
      <c r="F7" s="14">
        <v>30</v>
      </c>
      <c r="G7" s="14">
        <v>30</v>
      </c>
      <c r="H7" s="14">
        <v>30</v>
      </c>
      <c r="I7" s="14">
        <v>30</v>
      </c>
      <c r="J7" s="14">
        <v>30</v>
      </c>
      <c r="K7" s="14">
        <v>30</v>
      </c>
      <c r="L7" s="14">
        <v>30</v>
      </c>
      <c r="M7" s="14">
        <v>30</v>
      </c>
      <c r="N7" s="14">
        <v>30</v>
      </c>
      <c r="O7" s="16">
        <f t="shared" si="0"/>
        <v>0</v>
      </c>
      <c r="P7" s="37" t="s">
        <v>33</v>
      </c>
    </row>
    <row r="8" spans="1:16" ht="28">
      <c r="B8" s="6" t="s">
        <v>3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7">
        <f t="shared" si="0"/>
        <v>8.3333333333333329E-2</v>
      </c>
      <c r="P8" s="36" t="s">
        <v>34</v>
      </c>
    </row>
    <row r="9" spans="1:16" ht="11.25" customHeight="1"/>
    <row r="10" spans="1:16" ht="20.25" customHeight="1">
      <c r="B10" s="24" t="s">
        <v>4</v>
      </c>
      <c r="C10" s="23">
        <f>SUM(C4:C8)</f>
        <v>832</v>
      </c>
      <c r="D10" s="23">
        <f t="shared" ref="D10:N10" si="1">SUM(D4:D8)</f>
        <v>833</v>
      </c>
      <c r="E10" s="23">
        <f t="shared" si="1"/>
        <v>834</v>
      </c>
      <c r="F10" s="23">
        <f t="shared" si="1"/>
        <v>835</v>
      </c>
      <c r="G10" s="23">
        <f t="shared" si="1"/>
        <v>836</v>
      </c>
      <c r="H10" s="23">
        <f t="shared" si="1"/>
        <v>837</v>
      </c>
      <c r="I10" s="23">
        <f t="shared" si="1"/>
        <v>838</v>
      </c>
      <c r="J10" s="23">
        <f t="shared" si="1"/>
        <v>839</v>
      </c>
      <c r="K10" s="23">
        <f t="shared" si="1"/>
        <v>840</v>
      </c>
      <c r="L10" s="23">
        <f t="shared" si="1"/>
        <v>841</v>
      </c>
      <c r="M10" s="23">
        <f>SUM(M4:M8)</f>
        <v>1592</v>
      </c>
      <c r="N10" s="23">
        <f t="shared" si="1"/>
        <v>1643</v>
      </c>
      <c r="O10" s="16">
        <f>(N10-M10)/M10</f>
        <v>3.2035175879396985E-2</v>
      </c>
    </row>
    <row r="11" spans="1:16" ht="18" customHeight="1"/>
    <row r="12" spans="1:16" ht="400" customHeight="1"/>
    <row r="13" spans="1:16" ht="18" customHeight="1"/>
    <row r="15" spans="1:16" ht="18" customHeight="1"/>
    <row r="16" spans="1:16" ht="18" customHeight="1">
      <c r="D16" s="8"/>
    </row>
    <row r="17" ht="18" customHeight="1"/>
    <row r="18" ht="18" customHeight="1"/>
    <row r="19" ht="18" customHeight="1"/>
    <row r="20" ht="18" customHeight="1"/>
    <row r="21" ht="18" customHeight="1"/>
  </sheetData>
  <pageMargins left="0.3" right="0.3" top="0.3" bottom="0.3" header="0" footer="0"/>
  <pageSetup scale="6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P21"/>
  <sheetViews>
    <sheetView showGridLines="0" zoomScaleNormal="100" zoomScaleSheetLayoutView="70" workbookViewId="0">
      <selection activeCell="S16" sqref="S16"/>
    </sheetView>
  </sheetViews>
  <sheetFormatPr baseColWidth="10" defaultColWidth="10.83203125" defaultRowHeight="16"/>
  <cols>
    <col min="1" max="1" width="3.33203125" style="1" customWidth="1"/>
    <col min="2" max="2" width="24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22</v>
      </c>
      <c r="C2" s="30"/>
    </row>
    <row r="3" spans="1:16" s="2" customFormat="1" ht="28">
      <c r="B3" s="34" t="s">
        <v>35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10</v>
      </c>
      <c r="C4" s="10">
        <v>200</v>
      </c>
      <c r="D4" s="10">
        <v>200</v>
      </c>
      <c r="E4" s="10">
        <v>200</v>
      </c>
      <c r="F4" s="10">
        <v>200</v>
      </c>
      <c r="G4" s="10">
        <v>200</v>
      </c>
      <c r="H4" s="10">
        <v>200</v>
      </c>
      <c r="I4" s="10">
        <v>200</v>
      </c>
      <c r="J4" s="10">
        <v>200</v>
      </c>
      <c r="K4" s="10">
        <v>200</v>
      </c>
      <c r="L4" s="10">
        <v>200</v>
      </c>
      <c r="M4" s="10">
        <v>950</v>
      </c>
      <c r="N4" s="10">
        <v>1000</v>
      </c>
      <c r="O4" s="21">
        <f>IFERROR((N4-M4)/M4,0)</f>
        <v>5.2631578947368418E-2</v>
      </c>
      <c r="P4" s="13"/>
    </row>
    <row r="5" spans="1:16" ht="28">
      <c r="B5" s="33" t="s">
        <v>11</v>
      </c>
      <c r="C5" s="14">
        <v>100</v>
      </c>
      <c r="D5" s="14">
        <v>100</v>
      </c>
      <c r="E5" s="14">
        <v>100</v>
      </c>
      <c r="F5" s="14">
        <v>100</v>
      </c>
      <c r="G5" s="14">
        <v>100</v>
      </c>
      <c r="H5" s="14">
        <v>100</v>
      </c>
      <c r="I5" s="14">
        <v>100</v>
      </c>
      <c r="J5" s="14">
        <v>100</v>
      </c>
      <c r="K5" s="14">
        <v>100</v>
      </c>
      <c r="L5" s="14">
        <v>100</v>
      </c>
      <c r="M5" s="14">
        <v>100</v>
      </c>
      <c r="N5" s="14">
        <v>100</v>
      </c>
      <c r="O5" s="22">
        <f t="shared" ref="O5:O11" si="0">IFERROR((N5-M5)/M5,0)</f>
        <v>0</v>
      </c>
      <c r="P5" s="15"/>
    </row>
    <row r="6" spans="1:16" ht="20.25" customHeight="1">
      <c r="B6" s="6" t="s">
        <v>12</v>
      </c>
      <c r="C6" s="10">
        <v>500</v>
      </c>
      <c r="D6" s="10">
        <v>500</v>
      </c>
      <c r="E6" s="10">
        <v>500</v>
      </c>
      <c r="F6" s="10">
        <v>500</v>
      </c>
      <c r="G6" s="10">
        <v>500</v>
      </c>
      <c r="H6" s="10">
        <v>500</v>
      </c>
      <c r="I6" s="10">
        <v>500</v>
      </c>
      <c r="J6" s="10">
        <v>500</v>
      </c>
      <c r="K6" s="10">
        <v>500</v>
      </c>
      <c r="L6" s="10">
        <v>500</v>
      </c>
      <c r="M6" s="10">
        <v>500</v>
      </c>
      <c r="N6" s="10">
        <v>500</v>
      </c>
      <c r="O6" s="21">
        <f t="shared" si="0"/>
        <v>0</v>
      </c>
      <c r="P6" s="13"/>
    </row>
    <row r="7" spans="1:16" ht="20.25" customHeight="1">
      <c r="B7" s="7" t="s">
        <v>13</v>
      </c>
      <c r="C7" s="14">
        <v>30</v>
      </c>
      <c r="D7" s="14">
        <v>30</v>
      </c>
      <c r="E7" s="14">
        <v>30</v>
      </c>
      <c r="F7" s="14">
        <v>30</v>
      </c>
      <c r="G7" s="14">
        <v>30</v>
      </c>
      <c r="H7" s="14">
        <v>30</v>
      </c>
      <c r="I7" s="14">
        <v>30</v>
      </c>
      <c r="J7" s="14">
        <v>30</v>
      </c>
      <c r="K7" s="14">
        <v>30</v>
      </c>
      <c r="L7" s="14">
        <v>30</v>
      </c>
      <c r="M7" s="14">
        <v>30</v>
      </c>
      <c r="N7" s="14">
        <v>30</v>
      </c>
      <c r="O7" s="22">
        <f t="shared" si="0"/>
        <v>0</v>
      </c>
      <c r="P7" s="15"/>
    </row>
    <row r="8" spans="1:16" ht="20.25" customHeight="1">
      <c r="B8" s="6" t="s">
        <v>36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21">
        <f t="shared" si="0"/>
        <v>8.3333333333333329E-2</v>
      </c>
      <c r="P8" s="13"/>
    </row>
    <row r="9" spans="1:16" ht="20.25" customHeight="1">
      <c r="B9" s="7" t="s">
        <v>15</v>
      </c>
      <c r="C9" s="14">
        <v>30</v>
      </c>
      <c r="D9" s="14">
        <v>30</v>
      </c>
      <c r="E9" s="14">
        <v>30</v>
      </c>
      <c r="F9" s="14">
        <v>30</v>
      </c>
      <c r="G9" s="14">
        <v>30</v>
      </c>
      <c r="H9" s="14">
        <v>30</v>
      </c>
      <c r="I9" s="14">
        <v>30</v>
      </c>
      <c r="J9" s="14">
        <v>30</v>
      </c>
      <c r="K9" s="14">
        <v>30</v>
      </c>
      <c r="L9" s="14">
        <v>30</v>
      </c>
      <c r="M9" s="14">
        <v>30</v>
      </c>
      <c r="N9" s="14">
        <v>30</v>
      </c>
      <c r="O9" s="22">
        <f t="shared" si="0"/>
        <v>0</v>
      </c>
      <c r="P9" s="15"/>
    </row>
    <row r="10" spans="1:16" ht="20.25" customHeight="1">
      <c r="B10" s="6" t="s">
        <v>16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21">
        <f t="shared" si="0"/>
        <v>8.3333333333333329E-2</v>
      </c>
      <c r="P10" s="13"/>
    </row>
    <row r="11" spans="1:16" ht="20.25" customHeight="1">
      <c r="B11" s="7" t="s">
        <v>17</v>
      </c>
      <c r="C11" s="14">
        <v>30</v>
      </c>
      <c r="D11" s="14">
        <v>30</v>
      </c>
      <c r="E11" s="14">
        <v>30</v>
      </c>
      <c r="F11" s="14">
        <v>30</v>
      </c>
      <c r="G11" s="14">
        <v>30</v>
      </c>
      <c r="H11" s="14">
        <v>30</v>
      </c>
      <c r="I11" s="14">
        <v>30</v>
      </c>
      <c r="J11" s="14">
        <v>30</v>
      </c>
      <c r="K11" s="14">
        <v>30</v>
      </c>
      <c r="L11" s="14">
        <v>30</v>
      </c>
      <c r="M11" s="14">
        <v>30</v>
      </c>
      <c r="N11" s="14">
        <v>30</v>
      </c>
      <c r="O11" s="22">
        <f t="shared" si="0"/>
        <v>0</v>
      </c>
      <c r="P11" s="15"/>
    </row>
    <row r="12" spans="1:16" ht="20.25" customHeight="1">
      <c r="C12" s="32">
        <f>C3</f>
        <v>44579</v>
      </c>
      <c r="D12" s="32">
        <f t="shared" ref="D12:N12" si="1">D3</f>
        <v>44610</v>
      </c>
      <c r="E12" s="32">
        <f t="shared" si="1"/>
        <v>44638</v>
      </c>
      <c r="F12" s="32">
        <f t="shared" si="1"/>
        <v>44669</v>
      </c>
      <c r="G12" s="32">
        <f t="shared" si="1"/>
        <v>44699</v>
      </c>
      <c r="H12" s="32">
        <f t="shared" si="1"/>
        <v>44730</v>
      </c>
      <c r="I12" s="32">
        <f t="shared" si="1"/>
        <v>44760</v>
      </c>
      <c r="J12" s="32">
        <f t="shared" si="1"/>
        <v>44791</v>
      </c>
      <c r="K12" s="32">
        <f t="shared" si="1"/>
        <v>44822</v>
      </c>
      <c r="L12" s="32">
        <f t="shared" si="1"/>
        <v>44852</v>
      </c>
      <c r="M12" s="32">
        <f t="shared" si="1"/>
        <v>44883</v>
      </c>
      <c r="N12" s="32">
        <f t="shared" si="1"/>
        <v>44913</v>
      </c>
    </row>
    <row r="13" spans="1:16" ht="20.25" customHeight="1">
      <c r="B13" s="24" t="s">
        <v>4</v>
      </c>
      <c r="C13" s="23">
        <f>SUM(C4:C11)</f>
        <v>894</v>
      </c>
      <c r="D13" s="23">
        <f t="shared" ref="D13:N13" si="2">SUM(D4:D11)</f>
        <v>896</v>
      </c>
      <c r="E13" s="23">
        <f t="shared" si="2"/>
        <v>898</v>
      </c>
      <c r="F13" s="23">
        <f t="shared" si="2"/>
        <v>900</v>
      </c>
      <c r="G13" s="23">
        <f t="shared" si="2"/>
        <v>902</v>
      </c>
      <c r="H13" s="23">
        <f t="shared" si="2"/>
        <v>904</v>
      </c>
      <c r="I13" s="23">
        <f t="shared" si="2"/>
        <v>906</v>
      </c>
      <c r="J13" s="23">
        <f t="shared" si="2"/>
        <v>908</v>
      </c>
      <c r="K13" s="23">
        <f t="shared" si="2"/>
        <v>910</v>
      </c>
      <c r="L13" s="23">
        <f t="shared" si="2"/>
        <v>912</v>
      </c>
      <c r="M13" s="23">
        <f t="shared" si="2"/>
        <v>1664</v>
      </c>
      <c r="N13" s="23">
        <f t="shared" si="2"/>
        <v>1716</v>
      </c>
      <c r="O13" s="21">
        <f>IFERROR((N13-M13)/M13,0)</f>
        <v>3.125E-2</v>
      </c>
    </row>
    <row r="14" spans="1:16" ht="20.25" customHeight="1">
      <c r="B14" s="24" t="s">
        <v>18</v>
      </c>
      <c r="C14" s="23">
        <f>SUM(C4:C10)</f>
        <v>864</v>
      </c>
      <c r="D14" s="23">
        <f t="shared" ref="D14:N14" si="3">SUM(D4:D10)</f>
        <v>866</v>
      </c>
      <c r="E14" s="23">
        <f t="shared" si="3"/>
        <v>868</v>
      </c>
      <c r="F14" s="23">
        <f t="shared" si="3"/>
        <v>870</v>
      </c>
      <c r="G14" s="23">
        <f t="shared" si="3"/>
        <v>872</v>
      </c>
      <c r="H14" s="23">
        <f t="shared" si="3"/>
        <v>874</v>
      </c>
      <c r="I14" s="23">
        <f t="shared" si="3"/>
        <v>876</v>
      </c>
      <c r="J14" s="23">
        <f t="shared" si="3"/>
        <v>878</v>
      </c>
      <c r="K14" s="23">
        <f t="shared" si="3"/>
        <v>880</v>
      </c>
      <c r="L14" s="23">
        <f t="shared" si="3"/>
        <v>882</v>
      </c>
      <c r="M14" s="23">
        <f t="shared" si="3"/>
        <v>1634</v>
      </c>
      <c r="N14" s="23">
        <f t="shared" si="3"/>
        <v>1686</v>
      </c>
      <c r="O14" s="21">
        <f>IFERROR((N14-M14)/M14,0)</f>
        <v>3.182374541003672E-2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8"/>
    </row>
    <row r="21" spans="4:4" ht="18" customHeight="1"/>
  </sheetData>
  <pageMargins left="0.3" right="0.3" top="0.3" bottom="0.3" header="0" footer="0"/>
  <pageSetup scale="6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P21"/>
  <sheetViews>
    <sheetView showGridLines="0" zoomScaleNormal="100" zoomScaleSheetLayoutView="70" workbookViewId="0">
      <selection activeCell="S13" sqref="S13"/>
    </sheetView>
  </sheetViews>
  <sheetFormatPr baseColWidth="10" defaultColWidth="10.83203125" defaultRowHeight="16"/>
  <cols>
    <col min="1" max="1" width="3.33203125" style="1" customWidth="1"/>
    <col min="2" max="2" width="24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23</v>
      </c>
      <c r="C2" s="30"/>
    </row>
    <row r="3" spans="1:16" s="2" customFormat="1" ht="28">
      <c r="B3" s="34" t="s">
        <v>7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10</v>
      </c>
      <c r="C4" s="10">
        <v>200</v>
      </c>
      <c r="D4" s="10">
        <v>200</v>
      </c>
      <c r="E4" s="10">
        <v>200</v>
      </c>
      <c r="F4" s="10">
        <v>200</v>
      </c>
      <c r="G4" s="10">
        <v>200</v>
      </c>
      <c r="H4" s="10">
        <v>200</v>
      </c>
      <c r="I4" s="10">
        <v>200</v>
      </c>
      <c r="J4" s="10">
        <v>200</v>
      </c>
      <c r="K4" s="10">
        <v>200</v>
      </c>
      <c r="L4" s="10">
        <v>200</v>
      </c>
      <c r="M4" s="10">
        <v>950</v>
      </c>
      <c r="N4" s="10">
        <v>1000</v>
      </c>
      <c r="O4" s="21">
        <f>IFERROR((N4-M4)/M4,0)</f>
        <v>5.2631578947368418E-2</v>
      </c>
      <c r="P4" s="13"/>
    </row>
    <row r="5" spans="1:16" ht="28">
      <c r="B5" s="33" t="s">
        <v>11</v>
      </c>
      <c r="C5" s="14">
        <v>100</v>
      </c>
      <c r="D5" s="14">
        <v>100</v>
      </c>
      <c r="E5" s="14">
        <v>100</v>
      </c>
      <c r="F5" s="14">
        <v>100</v>
      </c>
      <c r="G5" s="14">
        <v>100</v>
      </c>
      <c r="H5" s="14">
        <v>100</v>
      </c>
      <c r="I5" s="14">
        <v>100</v>
      </c>
      <c r="J5" s="14">
        <v>100</v>
      </c>
      <c r="K5" s="14">
        <v>100</v>
      </c>
      <c r="L5" s="14">
        <v>100</v>
      </c>
      <c r="M5" s="14">
        <v>100</v>
      </c>
      <c r="N5" s="14">
        <v>100</v>
      </c>
      <c r="O5" s="22">
        <f t="shared" ref="O5:O11" si="0">IFERROR((N5-M5)/M5,0)</f>
        <v>0</v>
      </c>
      <c r="P5" s="15"/>
    </row>
    <row r="6" spans="1:16" ht="20.25" customHeight="1">
      <c r="B6" s="6" t="s">
        <v>12</v>
      </c>
      <c r="C6" s="10">
        <v>500</v>
      </c>
      <c r="D6" s="10">
        <v>500</v>
      </c>
      <c r="E6" s="10">
        <v>500</v>
      </c>
      <c r="F6" s="10">
        <v>500</v>
      </c>
      <c r="G6" s="10">
        <v>500</v>
      </c>
      <c r="H6" s="10">
        <v>500</v>
      </c>
      <c r="I6" s="10">
        <v>500</v>
      </c>
      <c r="J6" s="10">
        <v>500</v>
      </c>
      <c r="K6" s="10">
        <v>500</v>
      </c>
      <c r="L6" s="10">
        <v>500</v>
      </c>
      <c r="M6" s="10">
        <v>500</v>
      </c>
      <c r="N6" s="10">
        <v>500</v>
      </c>
      <c r="O6" s="21">
        <f t="shared" si="0"/>
        <v>0</v>
      </c>
      <c r="P6" s="13"/>
    </row>
    <row r="7" spans="1:16" ht="20.25" customHeight="1">
      <c r="B7" s="7" t="s">
        <v>13</v>
      </c>
      <c r="C7" s="14">
        <v>30</v>
      </c>
      <c r="D7" s="14">
        <v>30</v>
      </c>
      <c r="E7" s="14">
        <v>30</v>
      </c>
      <c r="F7" s="14">
        <v>30</v>
      </c>
      <c r="G7" s="14">
        <v>30</v>
      </c>
      <c r="H7" s="14">
        <v>30</v>
      </c>
      <c r="I7" s="14">
        <v>30</v>
      </c>
      <c r="J7" s="14">
        <v>30</v>
      </c>
      <c r="K7" s="14">
        <v>30</v>
      </c>
      <c r="L7" s="14">
        <v>30</v>
      </c>
      <c r="M7" s="14">
        <v>30</v>
      </c>
      <c r="N7" s="14">
        <v>30</v>
      </c>
      <c r="O7" s="22">
        <f t="shared" si="0"/>
        <v>0</v>
      </c>
      <c r="P7" s="15"/>
    </row>
    <row r="8" spans="1:16" ht="20.25" customHeight="1">
      <c r="B8" s="6" t="s">
        <v>14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21">
        <f t="shared" si="0"/>
        <v>8.3333333333333329E-2</v>
      </c>
      <c r="P8" s="13"/>
    </row>
    <row r="9" spans="1:16" ht="20.25" customHeight="1">
      <c r="B9" s="7" t="s">
        <v>15</v>
      </c>
      <c r="C9" s="14">
        <v>30</v>
      </c>
      <c r="D9" s="14">
        <v>30</v>
      </c>
      <c r="E9" s="14">
        <v>30</v>
      </c>
      <c r="F9" s="14">
        <v>30</v>
      </c>
      <c r="G9" s="14">
        <v>30</v>
      </c>
      <c r="H9" s="14">
        <v>30</v>
      </c>
      <c r="I9" s="14">
        <v>30</v>
      </c>
      <c r="J9" s="14">
        <v>30</v>
      </c>
      <c r="K9" s="14">
        <v>30</v>
      </c>
      <c r="L9" s="14">
        <v>30</v>
      </c>
      <c r="M9" s="14">
        <v>30</v>
      </c>
      <c r="N9" s="14">
        <v>30</v>
      </c>
      <c r="O9" s="22">
        <f t="shared" si="0"/>
        <v>0</v>
      </c>
      <c r="P9" s="15"/>
    </row>
    <row r="10" spans="1:16" ht="20.25" customHeight="1">
      <c r="B10" s="6" t="s">
        <v>16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21">
        <f t="shared" si="0"/>
        <v>8.3333333333333329E-2</v>
      </c>
      <c r="P10" s="13"/>
    </row>
    <row r="11" spans="1:16" ht="20.25" customHeight="1">
      <c r="B11" s="7" t="s">
        <v>17</v>
      </c>
      <c r="C11" s="14">
        <v>30</v>
      </c>
      <c r="D11" s="14">
        <v>30</v>
      </c>
      <c r="E11" s="14">
        <v>30</v>
      </c>
      <c r="F11" s="14">
        <v>30</v>
      </c>
      <c r="G11" s="14">
        <v>30</v>
      </c>
      <c r="H11" s="14">
        <v>30</v>
      </c>
      <c r="I11" s="14">
        <v>30</v>
      </c>
      <c r="J11" s="14">
        <v>30</v>
      </c>
      <c r="K11" s="14">
        <v>30</v>
      </c>
      <c r="L11" s="14">
        <v>30</v>
      </c>
      <c r="M11" s="14">
        <v>30</v>
      </c>
      <c r="N11" s="14">
        <v>30</v>
      </c>
      <c r="O11" s="22">
        <f t="shared" si="0"/>
        <v>0</v>
      </c>
      <c r="P11" s="15"/>
    </row>
    <row r="12" spans="1:16" ht="20.25" customHeight="1">
      <c r="C12" s="32">
        <f>C3</f>
        <v>44579</v>
      </c>
      <c r="D12" s="32">
        <f t="shared" ref="D12:N12" si="1">D3</f>
        <v>44610</v>
      </c>
      <c r="E12" s="32">
        <f t="shared" si="1"/>
        <v>44638</v>
      </c>
      <c r="F12" s="32">
        <f t="shared" si="1"/>
        <v>44669</v>
      </c>
      <c r="G12" s="32">
        <f t="shared" si="1"/>
        <v>44699</v>
      </c>
      <c r="H12" s="32">
        <f t="shared" si="1"/>
        <v>44730</v>
      </c>
      <c r="I12" s="32">
        <f t="shared" si="1"/>
        <v>44760</v>
      </c>
      <c r="J12" s="32">
        <f t="shared" si="1"/>
        <v>44791</v>
      </c>
      <c r="K12" s="32">
        <f t="shared" si="1"/>
        <v>44822</v>
      </c>
      <c r="L12" s="32">
        <f t="shared" si="1"/>
        <v>44852</v>
      </c>
      <c r="M12" s="32">
        <f t="shared" si="1"/>
        <v>44883</v>
      </c>
      <c r="N12" s="32">
        <f t="shared" si="1"/>
        <v>44913</v>
      </c>
    </row>
    <row r="13" spans="1:16" ht="20.25" customHeight="1">
      <c r="B13" s="24" t="s">
        <v>4</v>
      </c>
      <c r="C13" s="23">
        <f>SUM(C4:C11)</f>
        <v>894</v>
      </c>
      <c r="D13" s="23">
        <f t="shared" ref="D13:N13" si="2">SUM(D4:D11)</f>
        <v>896</v>
      </c>
      <c r="E13" s="23">
        <f t="shared" si="2"/>
        <v>898</v>
      </c>
      <c r="F13" s="23">
        <f t="shared" si="2"/>
        <v>900</v>
      </c>
      <c r="G13" s="23">
        <f t="shared" si="2"/>
        <v>902</v>
      </c>
      <c r="H13" s="23">
        <f t="shared" si="2"/>
        <v>904</v>
      </c>
      <c r="I13" s="23">
        <f t="shared" si="2"/>
        <v>906</v>
      </c>
      <c r="J13" s="23">
        <f t="shared" si="2"/>
        <v>908</v>
      </c>
      <c r="K13" s="23">
        <f t="shared" si="2"/>
        <v>910</v>
      </c>
      <c r="L13" s="23">
        <f t="shared" si="2"/>
        <v>912</v>
      </c>
      <c r="M13" s="23">
        <f t="shared" si="2"/>
        <v>1664</v>
      </c>
      <c r="N13" s="23">
        <f t="shared" si="2"/>
        <v>1716</v>
      </c>
      <c r="O13" s="21">
        <f>IFERROR((N13-M13)/M13,0)</f>
        <v>3.125E-2</v>
      </c>
    </row>
    <row r="14" spans="1:16" ht="20.25" customHeight="1">
      <c r="B14" s="24" t="s">
        <v>18</v>
      </c>
      <c r="C14" s="23">
        <f>SUM(C4:C10)</f>
        <v>864</v>
      </c>
      <c r="D14" s="23">
        <f t="shared" ref="D14:N14" si="3">SUM(D4:D10)</f>
        <v>866</v>
      </c>
      <c r="E14" s="23">
        <f t="shared" si="3"/>
        <v>868</v>
      </c>
      <c r="F14" s="23">
        <f t="shared" si="3"/>
        <v>870</v>
      </c>
      <c r="G14" s="23">
        <f t="shared" si="3"/>
        <v>872</v>
      </c>
      <c r="H14" s="23">
        <f t="shared" si="3"/>
        <v>874</v>
      </c>
      <c r="I14" s="23">
        <f t="shared" si="3"/>
        <v>876</v>
      </c>
      <c r="J14" s="23">
        <f t="shared" si="3"/>
        <v>878</v>
      </c>
      <c r="K14" s="23">
        <f t="shared" si="3"/>
        <v>880</v>
      </c>
      <c r="L14" s="23">
        <f t="shared" si="3"/>
        <v>882</v>
      </c>
      <c r="M14" s="23">
        <f t="shared" si="3"/>
        <v>1634</v>
      </c>
      <c r="N14" s="23">
        <f t="shared" si="3"/>
        <v>1686</v>
      </c>
      <c r="O14" s="21">
        <f>IFERROR((N14-M14)/M14,0)</f>
        <v>3.182374541003672E-2</v>
      </c>
    </row>
    <row r="15" spans="1:16" ht="18" customHeight="1"/>
    <row r="16" spans="1:16" ht="400" customHeight="1"/>
    <row r="17" spans="4:4" ht="18" customHeight="1"/>
    <row r="18" spans="4:4" ht="18" customHeight="1"/>
    <row r="19" spans="4:4" ht="18" customHeight="1"/>
    <row r="20" spans="4:4" ht="18" customHeight="1">
      <c r="D20" s="8"/>
    </row>
    <row r="21" spans="4:4" ht="18" customHeight="1"/>
  </sheetData>
  <pageMargins left="0.3" right="0.3" top="0.3" bottom="0.3" header="0" footer="0"/>
  <pageSetup scale="6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P21"/>
  <sheetViews>
    <sheetView showGridLines="0" zoomScaleNormal="100" zoomScaleSheetLayoutView="70" workbookViewId="0">
      <selection activeCell="S9" sqref="S9"/>
    </sheetView>
  </sheetViews>
  <sheetFormatPr baseColWidth="10" defaultColWidth="10.83203125" defaultRowHeight="16"/>
  <cols>
    <col min="1" max="1" width="3.33203125" style="1" customWidth="1"/>
    <col min="2" max="2" width="30" style="1" customWidth="1"/>
    <col min="3" max="14" width="10.83203125" style="1" customWidth="1"/>
    <col min="15" max="15" width="20.5" style="1" customWidth="1"/>
    <col min="16" max="16" width="27" style="1" customWidth="1"/>
    <col min="17" max="17" width="3.83203125" style="1" customWidth="1"/>
    <col min="18" max="16384" width="10.83203125" style="1"/>
  </cols>
  <sheetData>
    <row r="1" spans="1:16" customFormat="1" ht="42" customHeight="1">
      <c r="A1" s="1"/>
      <c r="B1" s="3" t="s">
        <v>5</v>
      </c>
      <c r="C1" s="3"/>
    </row>
    <row r="2" spans="1:16" s="31" customFormat="1" ht="23.25" customHeight="1">
      <c r="A2" s="28"/>
      <c r="B2" s="29" t="s">
        <v>6</v>
      </c>
      <c r="C2" s="30"/>
    </row>
    <row r="3" spans="1:16" s="2" customFormat="1" ht="20.25" customHeight="1">
      <c r="B3" s="18" t="s">
        <v>7</v>
      </c>
      <c r="C3" s="32">
        <v>44579</v>
      </c>
      <c r="D3" s="32">
        <v>44610</v>
      </c>
      <c r="E3" s="32">
        <v>44638</v>
      </c>
      <c r="F3" s="32">
        <v>44669</v>
      </c>
      <c r="G3" s="32">
        <v>44699</v>
      </c>
      <c r="H3" s="32">
        <v>44730</v>
      </c>
      <c r="I3" s="32">
        <v>44760</v>
      </c>
      <c r="J3" s="32">
        <v>44791</v>
      </c>
      <c r="K3" s="32">
        <v>44822</v>
      </c>
      <c r="L3" s="32">
        <v>44852</v>
      </c>
      <c r="M3" s="32">
        <v>44883</v>
      </c>
      <c r="N3" s="32">
        <v>44913</v>
      </c>
      <c r="O3" s="20" t="s">
        <v>8</v>
      </c>
      <c r="P3" s="19" t="s">
        <v>9</v>
      </c>
    </row>
    <row r="4" spans="1:16" ht="20.25" customHeight="1">
      <c r="B4" s="6" t="s">
        <v>10</v>
      </c>
      <c r="C4" s="10">
        <v>2</v>
      </c>
      <c r="D4" s="10">
        <v>1</v>
      </c>
      <c r="E4" s="10">
        <v>1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>
        <v>1</v>
      </c>
      <c r="L4" s="10">
        <v>2</v>
      </c>
      <c r="M4" s="10">
        <v>3</v>
      </c>
      <c r="N4" s="10">
        <v>4</v>
      </c>
      <c r="O4" s="21">
        <f>IFERROR((N4-M4)/M4,0)</f>
        <v>0.33333333333333331</v>
      </c>
      <c r="P4" s="13"/>
    </row>
    <row r="5" spans="1:16" ht="20.25" customHeight="1">
      <c r="B5" s="7" t="s">
        <v>11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2</v>
      </c>
      <c r="L5" s="14">
        <v>1</v>
      </c>
      <c r="M5" s="14">
        <v>5</v>
      </c>
      <c r="N5" s="14">
        <v>6</v>
      </c>
      <c r="O5" s="22">
        <f t="shared" ref="O5:O11" si="0">IFERROR((N5-M5)/M5,0)</f>
        <v>0.2</v>
      </c>
      <c r="P5" s="15"/>
    </row>
    <row r="6" spans="1:16" ht="20.25" customHeight="1">
      <c r="B6" s="6" t="s">
        <v>12</v>
      </c>
      <c r="C6" s="10">
        <v>1</v>
      </c>
      <c r="D6" s="10">
        <v>2</v>
      </c>
      <c r="E6" s="10">
        <v>2</v>
      </c>
      <c r="F6" s="10">
        <v>2</v>
      </c>
      <c r="G6" s="10">
        <v>2</v>
      </c>
      <c r="H6" s="10">
        <v>2</v>
      </c>
      <c r="I6" s="10">
        <v>2</v>
      </c>
      <c r="J6" s="10">
        <v>2</v>
      </c>
      <c r="K6" s="10">
        <v>2</v>
      </c>
      <c r="L6" s="10">
        <v>2</v>
      </c>
      <c r="M6" s="10">
        <v>2</v>
      </c>
      <c r="N6" s="10">
        <v>3</v>
      </c>
      <c r="O6" s="21">
        <f t="shared" si="0"/>
        <v>0.5</v>
      </c>
      <c r="P6" s="13"/>
    </row>
    <row r="7" spans="1:16" ht="20.25" customHeight="1">
      <c r="B7" s="7" t="s">
        <v>13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2</v>
      </c>
      <c r="M7" s="14">
        <v>2</v>
      </c>
      <c r="N7" s="14">
        <v>2</v>
      </c>
      <c r="O7" s="22">
        <f t="shared" si="0"/>
        <v>0</v>
      </c>
      <c r="P7" s="15"/>
    </row>
    <row r="8" spans="1:16" ht="20.25" customHeight="1">
      <c r="B8" s="6" t="s">
        <v>14</v>
      </c>
      <c r="C8" s="10">
        <v>2</v>
      </c>
      <c r="D8" s="10">
        <v>3</v>
      </c>
      <c r="E8" s="10">
        <v>4</v>
      </c>
      <c r="F8" s="10">
        <v>5</v>
      </c>
      <c r="G8" s="10">
        <v>5</v>
      </c>
      <c r="H8" s="10">
        <v>5</v>
      </c>
      <c r="I8" s="10">
        <v>5</v>
      </c>
      <c r="J8" s="10">
        <v>5</v>
      </c>
      <c r="K8" s="10">
        <v>5</v>
      </c>
      <c r="L8" s="10">
        <v>5</v>
      </c>
      <c r="M8" s="10">
        <v>5</v>
      </c>
      <c r="N8" s="10">
        <v>5</v>
      </c>
      <c r="O8" s="21">
        <f t="shared" si="0"/>
        <v>0</v>
      </c>
      <c r="P8" s="13"/>
    </row>
    <row r="9" spans="1:16" ht="20.25" customHeight="1">
      <c r="B9" s="7" t="s">
        <v>15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2</v>
      </c>
      <c r="I9" s="14">
        <v>2</v>
      </c>
      <c r="J9" s="14">
        <v>2</v>
      </c>
      <c r="K9" s="14">
        <v>2</v>
      </c>
      <c r="L9" s="14">
        <v>3</v>
      </c>
      <c r="M9" s="14">
        <v>3</v>
      </c>
      <c r="N9" s="14">
        <v>5</v>
      </c>
      <c r="O9" s="22">
        <f t="shared" si="0"/>
        <v>0.66666666666666663</v>
      </c>
      <c r="P9" s="15"/>
    </row>
    <row r="10" spans="1:16" ht="20.25" customHeight="1">
      <c r="B10" s="6" t="s">
        <v>16</v>
      </c>
      <c r="C10" s="10">
        <v>3</v>
      </c>
      <c r="D10" s="10">
        <v>3</v>
      </c>
      <c r="E10" s="10">
        <v>3</v>
      </c>
      <c r="F10" s="10">
        <v>3</v>
      </c>
      <c r="G10" s="10">
        <v>3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21">
        <f t="shared" si="0"/>
        <v>0</v>
      </c>
      <c r="P10" s="13"/>
    </row>
    <row r="11" spans="1:16" ht="20.25" customHeight="1">
      <c r="B11" s="7" t="s">
        <v>17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22">
        <f t="shared" si="0"/>
        <v>0</v>
      </c>
      <c r="P11" s="15"/>
    </row>
    <row r="12" spans="1:16" ht="20.25" customHeight="1">
      <c r="C12" s="32">
        <f>C3</f>
        <v>44579</v>
      </c>
      <c r="D12" s="32">
        <f t="shared" ref="D12:N12" si="1">D3</f>
        <v>44610</v>
      </c>
      <c r="E12" s="32">
        <f t="shared" si="1"/>
        <v>44638</v>
      </c>
      <c r="F12" s="32">
        <f t="shared" si="1"/>
        <v>44669</v>
      </c>
      <c r="G12" s="32">
        <f t="shared" si="1"/>
        <v>44699</v>
      </c>
      <c r="H12" s="32">
        <f t="shared" si="1"/>
        <v>44730</v>
      </c>
      <c r="I12" s="32">
        <f t="shared" si="1"/>
        <v>44760</v>
      </c>
      <c r="J12" s="32">
        <f t="shared" si="1"/>
        <v>44791</v>
      </c>
      <c r="K12" s="32">
        <f t="shared" si="1"/>
        <v>44822</v>
      </c>
      <c r="L12" s="32">
        <f t="shared" si="1"/>
        <v>44852</v>
      </c>
      <c r="M12" s="32">
        <f t="shared" si="1"/>
        <v>44883</v>
      </c>
      <c r="N12" s="32">
        <f t="shared" si="1"/>
        <v>44913</v>
      </c>
    </row>
    <row r="13" spans="1:16" ht="20.25" customHeight="1">
      <c r="B13" s="24" t="s">
        <v>4</v>
      </c>
      <c r="C13" s="23">
        <f>SUM(C4:C11)</f>
        <v>12</v>
      </c>
      <c r="D13" s="23">
        <f t="shared" ref="D13:N13" si="2">SUM(D4:D11)</f>
        <v>13</v>
      </c>
      <c r="E13" s="23">
        <f t="shared" si="2"/>
        <v>14</v>
      </c>
      <c r="F13" s="23">
        <f t="shared" si="2"/>
        <v>15</v>
      </c>
      <c r="G13" s="23">
        <f t="shared" si="2"/>
        <v>15</v>
      </c>
      <c r="H13" s="23">
        <f t="shared" si="2"/>
        <v>17</v>
      </c>
      <c r="I13" s="23">
        <f t="shared" si="2"/>
        <v>17</v>
      </c>
      <c r="J13" s="23">
        <f t="shared" si="2"/>
        <v>17</v>
      </c>
      <c r="K13" s="23">
        <f t="shared" si="2"/>
        <v>18</v>
      </c>
      <c r="L13" s="23">
        <f t="shared" si="2"/>
        <v>20</v>
      </c>
      <c r="M13" s="23">
        <f t="shared" si="2"/>
        <v>25</v>
      </c>
      <c r="N13" s="23">
        <f t="shared" si="2"/>
        <v>30</v>
      </c>
      <c r="O13" s="21">
        <f>IFERROR((N13-M13)/M13,0)</f>
        <v>0.2</v>
      </c>
    </row>
    <row r="14" spans="1:16" ht="20.25" customHeight="1">
      <c r="B14" s="24" t="s">
        <v>18</v>
      </c>
      <c r="C14" s="23">
        <f>SUM(C4:C10)</f>
        <v>11</v>
      </c>
      <c r="D14" s="23">
        <f t="shared" ref="D14:N14" si="3">SUM(D4:D10)</f>
        <v>12</v>
      </c>
      <c r="E14" s="23">
        <f t="shared" si="3"/>
        <v>13</v>
      </c>
      <c r="F14" s="23">
        <f t="shared" si="3"/>
        <v>14</v>
      </c>
      <c r="G14" s="23">
        <f t="shared" si="3"/>
        <v>14</v>
      </c>
      <c r="H14" s="23">
        <f t="shared" si="3"/>
        <v>16</v>
      </c>
      <c r="I14" s="23">
        <f t="shared" si="3"/>
        <v>16</v>
      </c>
      <c r="J14" s="23">
        <f t="shared" si="3"/>
        <v>16</v>
      </c>
      <c r="K14" s="23">
        <f t="shared" si="3"/>
        <v>17</v>
      </c>
      <c r="L14" s="23">
        <f t="shared" si="3"/>
        <v>19</v>
      </c>
      <c r="M14" s="23">
        <f t="shared" si="3"/>
        <v>24</v>
      </c>
      <c r="N14" s="23">
        <f t="shared" si="3"/>
        <v>29</v>
      </c>
      <c r="O14" s="21">
        <f>IFERROR((N14-M14)/M14,0)</f>
        <v>0.20833333333333334</v>
      </c>
    </row>
    <row r="15" spans="1:16" ht="18" customHeight="1"/>
    <row r="16" spans="1:16" ht="20.25" customHeight="1">
      <c r="C16" s="32">
        <v>44579</v>
      </c>
      <c r="D16" s="32">
        <v>44610</v>
      </c>
      <c r="E16" s="32">
        <v>44638</v>
      </c>
      <c r="F16" s="32">
        <v>44669</v>
      </c>
      <c r="G16" s="32">
        <v>44699</v>
      </c>
      <c r="H16" s="32">
        <v>44730</v>
      </c>
      <c r="I16" s="32">
        <v>44760</v>
      </c>
      <c r="J16" s="32">
        <v>44791</v>
      </c>
      <c r="K16" s="32">
        <v>44822</v>
      </c>
      <c r="L16" s="32">
        <v>44852</v>
      </c>
      <c r="M16" s="32">
        <v>44883</v>
      </c>
      <c r="N16" s="32">
        <v>44913</v>
      </c>
      <c r="O16" s="20" t="s">
        <v>8</v>
      </c>
    </row>
    <row r="17" spans="2:15" ht="20.25" customHeight="1">
      <c r="B17" s="25" t="s">
        <v>37</v>
      </c>
      <c r="C17" s="10">
        <v>20</v>
      </c>
      <c r="D17" s="10">
        <v>20</v>
      </c>
      <c r="E17" s="10">
        <v>20</v>
      </c>
      <c r="F17" s="10">
        <v>35</v>
      </c>
      <c r="G17" s="10">
        <v>40</v>
      </c>
      <c r="H17" s="10">
        <v>45</v>
      </c>
      <c r="I17" s="10">
        <v>50</v>
      </c>
      <c r="J17" s="10">
        <v>56</v>
      </c>
      <c r="K17" s="10">
        <v>63</v>
      </c>
      <c r="L17" s="10">
        <v>74</v>
      </c>
      <c r="M17" s="10">
        <v>76</v>
      </c>
      <c r="N17" s="10">
        <v>85</v>
      </c>
      <c r="O17" s="21">
        <f t="shared" ref="O17" si="4">(N17-M17)/M17</f>
        <v>0.11842105263157894</v>
      </c>
    </row>
    <row r="18" spans="2:15" ht="20.25" customHeight="1">
      <c r="B18" s="25" t="s">
        <v>38</v>
      </c>
      <c r="C18" s="26">
        <f>IFERROR(C13/C17,0)</f>
        <v>0.6</v>
      </c>
      <c r="D18" s="26">
        <f t="shared" ref="D18:N18" si="5">IFERROR(D13/D17,0)</f>
        <v>0.65</v>
      </c>
      <c r="E18" s="26">
        <f t="shared" si="5"/>
        <v>0.7</v>
      </c>
      <c r="F18" s="26">
        <f t="shared" si="5"/>
        <v>0.42857142857142855</v>
      </c>
      <c r="G18" s="26">
        <f t="shared" si="5"/>
        <v>0.375</v>
      </c>
      <c r="H18" s="26">
        <f t="shared" si="5"/>
        <v>0.37777777777777777</v>
      </c>
      <c r="I18" s="26">
        <f t="shared" si="5"/>
        <v>0.34</v>
      </c>
      <c r="J18" s="26">
        <f t="shared" si="5"/>
        <v>0.30357142857142855</v>
      </c>
      <c r="K18" s="26">
        <f t="shared" si="5"/>
        <v>0.2857142857142857</v>
      </c>
      <c r="L18" s="26">
        <f t="shared" si="5"/>
        <v>0.27027027027027029</v>
      </c>
      <c r="M18" s="26">
        <f t="shared" si="5"/>
        <v>0.32894736842105265</v>
      </c>
      <c r="N18" s="26">
        <f t="shared" si="5"/>
        <v>0.35294117647058826</v>
      </c>
      <c r="O18" s="21">
        <f>(N18-M18)/M18</f>
        <v>7.2941176470588232E-2</v>
      </c>
    </row>
    <row r="19" spans="2:15" ht="18" customHeight="1"/>
    <row r="20" spans="2:15" ht="400" customHeight="1"/>
    <row r="21" spans="2:15" ht="176.25" customHeight="1"/>
  </sheetData>
  <pageMargins left="0.3" right="0.3" top="0.3" bottom="0.3" header="0" footer="0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Acceso</vt:lpstr>
      <vt:lpstr>Visitas</vt:lpstr>
      <vt:lpstr>Clientes potenciales</vt:lpstr>
      <vt:lpstr>Clientes</vt:lpstr>
      <vt:lpstr>Tasa de conversión</vt:lpstr>
      <vt:lpstr>Alcance - EJEMPLO</vt:lpstr>
      <vt:lpstr>Visitas - EJEMPLO</vt:lpstr>
      <vt:lpstr>Clientes potenciales - EJEMPLO</vt:lpstr>
      <vt:lpstr>Clientes - EJEMPLO</vt:lpstr>
      <vt:lpstr>Tasa de conversión - EJEMPLO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2023-11-16T14:34:11Z</dcterms:modified>
</cp:coreProperties>
</file>