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es_419/_content_project-dashboard-templates - DE^JES^JFR^JIT^JPT^JJP/"/>
    </mc:Choice>
  </mc:AlternateContent>
  <xr:revisionPtr revIDLastSave="5" documentId="13_ncr:1_{97A5ABD4-087D-4CEC-A5BD-15EBB5795690}" xr6:coauthVersionLast="47" xr6:coauthVersionMax="47" xr10:uidLastSave="{7B692F92-5C48-4D4D-B2E4-300775F6EFCF}"/>
  <bookViews>
    <workbookView xWindow="-120" yWindow="-120" windowWidth="20730" windowHeight="11160" tabRatio="500" xr2:uid="{00000000-000D-0000-FFFF-FFFF00000000}"/>
  </bookViews>
  <sheets>
    <sheet name="Panel de estado del proyecto" sheetId="1" r:id="rId1"/>
    <sheet name="EN BLANCO - Panel de estado del" sheetId="7" r:id="rId2"/>
    <sheet name="- Renuncia -" sheetId="2" r:id="rId3"/>
  </sheets>
  <definedNames>
    <definedName name="_xlnm.Print_Area" localSheetId="1">'EN BLANCO - Panel de estado del'!$B$1:$I$47</definedName>
    <definedName name="_xlnm.Print_Area" localSheetId="0">'Panel de estado del proyecto'!$B$1:$I$39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D38" i="7"/>
  <c r="C47" i="7"/>
  <c r="D43" i="7"/>
  <c r="C38" i="1"/>
  <c r="C37" i="1"/>
  <c r="C36" i="1"/>
  <c r="C35" i="1"/>
  <c r="C30" i="1"/>
  <c r="C29" i="1"/>
  <c r="C28" i="1"/>
  <c r="C27" i="1"/>
  <c r="C26" i="1"/>
  <c r="D34" i="7"/>
  <c r="D37" i="7"/>
  <c r="D35" i="7"/>
  <c r="D46" i="7"/>
  <c r="D44" i="7"/>
  <c r="D45" i="7"/>
  <c r="C39" i="1"/>
  <c r="D36" i="1"/>
  <c r="C31" i="1"/>
  <c r="D27" i="1"/>
  <c r="D39" i="7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<sst xmlns="http://schemas.openxmlformats.org/spreadsheetml/2006/main" count="165" uniqueCount="73">
  <si>
    <t>00/00/00</t>
  </si>
  <si>
    <t>%</t>
  </si>
  <si>
    <t>TOTAL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</si>
  <si>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</si>
  <si>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PANEL DE INFORME DE ESTADO DEL PROYECTO</t>
  </si>
  <si>
    <t>NOMBRE DEL PROYECTO</t>
  </si>
  <si>
    <t>FECHA</t>
  </si>
  <si>
    <t>ESTADO DEL PROYECTO</t>
  </si>
  <si>
    <t>PORCENTAJE COMPLETO</t>
  </si>
  <si>
    <t>Ingrese los DATOS DEL PANEL en las tablas que comienzan en la fila 8. Los gráficos del panel se completarán automáticamente.</t>
  </si>
  <si>
    <t>CRONOGRAMA DE LA TAREA</t>
  </si>
  <si>
    <t>DATOS DEL PANEL</t>
  </si>
  <si>
    <t>TABLA DE TAREAS</t>
  </si>
  <si>
    <t>NOMBRE DE LA TAREA</t>
  </si>
  <si>
    <t>ASIGNADA A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</si>
  <si>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</si>
  <si>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</si>
  <si>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(días)</t>
    </r>
  </si>
  <si>
    <t>ESTADO</t>
  </si>
  <si>
    <t>PRIORIDAD</t>
  </si>
  <si>
    <t>COMENTARIOS</t>
  </si>
  <si>
    <t>Tarea 1</t>
  </si>
  <si>
    <t>No se ha iniciado</t>
  </si>
  <si>
    <t>Alta</t>
  </si>
  <si>
    <t>Tarea 2</t>
  </si>
  <si>
    <t>En curso</t>
  </si>
  <si>
    <t>Media</t>
  </si>
  <si>
    <t>Tarea 3</t>
  </si>
  <si>
    <t>Completo</t>
  </si>
  <si>
    <t>Baja</t>
  </si>
  <si>
    <t>Tarea 4</t>
  </si>
  <si>
    <t>Atrasado</t>
  </si>
  <si>
    <t>Tarea 5</t>
  </si>
  <si>
    <t>En espera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</si>
  <si>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</si>
  <si>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</si>
  <si>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</si>
  <si>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</si>
  <si>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</si>
  <si>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</si>
  <si>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</si>
  <si>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</si>
  <si>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</si>
  <si>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</si>
  <si>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</si>
  <si>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</si>
  <si>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Tarea 18</t>
  </si>
  <si>
    <t>Tarea 19</t>
  </si>
  <si>
    <t>Tarea 20</t>
  </si>
  <si>
    <t>% DE ESTADO DE LA TAREA</t>
  </si>
  <si>
    <t>se completa automáticamente</t>
  </si>
  <si>
    <t>PRESUPUESTO</t>
  </si>
  <si>
    <t>RECUENTO</t>
  </si>
  <si>
    <t>PLANIFICADO</t>
  </si>
  <si>
    <t>REAL</t>
  </si>
  <si>
    <t>% DE PRIORIDAD DE LA TAREA</t>
  </si>
  <si>
    <t>ELEMENTOS PENDIENTES</t>
  </si>
  <si>
    <t>Decisiones</t>
  </si>
  <si>
    <t>Acciones</t>
  </si>
  <si>
    <t xml:space="preserve">Solicitudes de cambios </t>
  </si>
  <si>
    <t>Definir la reunión de lanzamiento</t>
  </si>
  <si>
    <t>Acordar los objetivos</t>
  </si>
  <si>
    <t>Requisitos detallados</t>
  </si>
  <si>
    <t>Requisitos de hardware</t>
  </si>
  <si>
    <t>Plan definitivo de recursos</t>
  </si>
  <si>
    <t>Dotación de personal</t>
  </si>
  <si>
    <t>Requisitos técnicos</t>
  </si>
  <si>
    <t>Pruebas</t>
  </si>
  <si>
    <t>Desarrollo Completo</t>
  </si>
  <si>
    <t>Configuración de hardware</t>
  </si>
  <si>
    <t>Pruebas del sistema</t>
  </si>
  <si>
    <t>Lanzamiento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</si>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</sst>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20"/>
      <color theme="1" tint="0.34998626667073579"/>
      <name val="Century Gothic"/>
      <family val="2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9" fontId="11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center" wrapText="1"/>
    </xf>
    <xf numFmtId="10" fontId="13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4" fillId="2" borderId="4" xfId="0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9" fontId="14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vertical="center" wrapText="1"/>
    </xf>
    <xf numFmtId="0" fontId="16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2" fillId="13" borderId="8" xfId="0" applyNumberFormat="1" applyFont="1" applyFill="1" applyBorder="1" applyAlignment="1">
      <alignment horizontal="center" vertical="center"/>
    </xf>
    <xf numFmtId="9" fontId="12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166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9" fontId="14" fillId="2" borderId="0" xfId="6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indent="1"/>
    </xf>
    <xf numFmtId="0" fontId="15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18" fillId="2" borderId="0" xfId="0" applyFont="1" applyFill="1" applyAlignment="1">
      <alignment vertical="center"/>
    </xf>
    <xf numFmtId="0" fontId="14" fillId="2" borderId="5" xfId="0" applyFont="1" applyFill="1" applyBorder="1" applyAlignment="1">
      <alignment horizontal="left" vertical="center" indent="1"/>
    </xf>
    <xf numFmtId="0" fontId="14" fillId="2" borderId="6" xfId="0" applyFont="1" applyFill="1" applyBorder="1" applyAlignment="1">
      <alignment horizontal="left" vertical="center" indent="1"/>
    </xf>
    <xf numFmtId="0" fontId="14" fillId="2" borderId="7" xfId="0" applyFont="1" applyFill="1" applyBorder="1" applyAlignment="1">
      <alignment horizontal="left" vertical="center" indent="1"/>
    </xf>
    <xf numFmtId="0" fontId="16" fillId="2" borderId="0" xfId="0" applyFont="1" applyFill="1" applyAlignment="1">
      <alignment vertical="center" wrapText="1"/>
    </xf>
    <xf numFmtId="0" fontId="15" fillId="2" borderId="9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/>
    </xf>
    <xf numFmtId="0" fontId="19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" fillId="8" borderId="0" xfId="7" applyFill="1" applyAlignment="1">
      <alignment horizontal="center" vertical="center"/>
    </xf>
    <xf numFmtId="0" fontId="20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'Panel de estado del proyecto'!$D$10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'Panel de estado del proyecto'!$B$11:$B$22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Requisitos detallados</c:v>
                </c:pt>
                <c:pt idx="3">
                  <c:v>Requisitos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Requisitos técnicos</c:v>
                </c:pt>
                <c:pt idx="7">
                  <c:v>Pruebas</c:v>
                </c:pt>
                <c:pt idx="8">
                  <c:v>Desarrollo Completo</c:v>
                </c:pt>
                <c:pt idx="9">
                  <c:v>Configuración de hardware</c:v>
                </c:pt>
                <c:pt idx="10">
                  <c:v>Pruebas del sistema</c:v>
                </c:pt>
                <c:pt idx="11">
                  <c:v>Lanzamiento</c:v>
                </c:pt>
              </c:strCache>
            </c:strRef>
          </c:cat>
          <c:val>
            <c:numRef>
              <c:f>'Panel de estado del proyecto'!$D$11:$D$22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'Panel de estado del proyecto'!$F$10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'Panel de estado del proyecto'!$B$11:$B$22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Requisitos detallados</c:v>
                </c:pt>
                <c:pt idx="3">
                  <c:v>Requisitos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Requisitos técnicos</c:v>
                </c:pt>
                <c:pt idx="7">
                  <c:v>Pruebas</c:v>
                </c:pt>
                <c:pt idx="8">
                  <c:v>Desarrollo Completo</c:v>
                </c:pt>
                <c:pt idx="9">
                  <c:v>Configuración de hardware</c:v>
                </c:pt>
                <c:pt idx="10">
                  <c:v>Pruebas del sistema</c:v>
                </c:pt>
                <c:pt idx="11">
                  <c:v>Lanzamiento</c:v>
                </c:pt>
              </c:strCache>
            </c:strRef>
          </c:cat>
          <c:val>
            <c:numRef>
              <c:f>'Panel de estado del proyecto'!$F$11:$F$22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estado del'!$B$43:$B$46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estado del'!$C$43:$C$46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estado del'!$B$43:$B$46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estado del'!$C$43:$C$46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estado del proyecto'!$B$26:$B$30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'Panel de estado del proyecto'!$C$26:$C$30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estado del proyecto'!$B$26:$B$30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'Panel de estado del proyecto'!$C$26:$C$30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'Panel de estado del proyecto'!$F$25:$F$26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'Panel de estado del proyecto'!$G$25:$G$26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'Panel de estado del proyecto'!$F$34:$F$36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'Panel de estado del proyecto'!$G$34:$G$36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estado del proyecto'!$B$35:$B$38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'Panel de estado del proyecto'!$C$35:$C$38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estado del proyecto'!$B$35:$B$38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'Panel de estado del proyecto'!$C$35:$C$38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Panel de estado del'!$D$10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- Panel de estado del'!$B$11:$B$30</c:f>
              <c:strCache>
                <c:ptCount val="20"/>
                <c:pt idx="0">
                  <c:v>Tarea 1</c:v>
                </c:pt>
                <c:pt idx="1">
                  <c:v>Tarea 2</c:v>
                </c:pt>
                <c:pt idx="2">
                  <c:v>Tarea 3</c:v>
                </c:pt>
                <c:pt idx="3">
                  <c:v>Tarea 4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  <c:pt idx="12">
                  <c:v>Tarea 13</c:v>
                </c:pt>
                <c:pt idx="13">
                  <c:v>Tarea 14</c:v>
                </c:pt>
                <c:pt idx="14">
                  <c:v>Tarea 15</c:v>
                </c:pt>
                <c:pt idx="15">
                  <c:v>Tarea 16</c:v>
                </c:pt>
                <c:pt idx="16">
                  <c:v>Tarea 17</c:v>
                </c:pt>
                <c:pt idx="17">
                  <c:v>Tarea 18</c:v>
                </c:pt>
                <c:pt idx="18">
                  <c:v>Tarea 19</c:v>
                </c:pt>
                <c:pt idx="19">
                  <c:v>Tarea 20</c:v>
                </c:pt>
              </c:strCache>
            </c:strRef>
          </c:cat>
          <c:val>
            <c:numRef>
              <c:f>'EN BLANCO - Panel de estado del'!$D$11:$D$30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'EN BLANCO - Panel de estado del'!$F$10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'EN BLANCO - Panel de estado del'!$B$11:$B$30</c:f>
              <c:strCache>
                <c:ptCount val="20"/>
                <c:pt idx="0">
                  <c:v>Tarea 1</c:v>
                </c:pt>
                <c:pt idx="1">
                  <c:v>Tarea 2</c:v>
                </c:pt>
                <c:pt idx="2">
                  <c:v>Tarea 3</c:v>
                </c:pt>
                <c:pt idx="3">
                  <c:v>Tarea 4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  <c:pt idx="12">
                  <c:v>Tarea 13</c:v>
                </c:pt>
                <c:pt idx="13">
                  <c:v>Tarea 14</c:v>
                </c:pt>
                <c:pt idx="14">
                  <c:v>Tarea 15</c:v>
                </c:pt>
                <c:pt idx="15">
                  <c:v>Tarea 16</c:v>
                </c:pt>
                <c:pt idx="16">
                  <c:v>Tarea 17</c:v>
                </c:pt>
                <c:pt idx="17">
                  <c:v>Tarea 18</c:v>
                </c:pt>
                <c:pt idx="18">
                  <c:v>Tarea 19</c:v>
                </c:pt>
                <c:pt idx="19">
                  <c:v>Tarea 20</c:v>
                </c:pt>
              </c:strCache>
            </c:strRef>
          </c:cat>
          <c:val>
            <c:numRef>
              <c:f>'EN BLANCO - Panel de estado del'!$F$11:$F$30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estado del'!$B$34:$B$38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estado del'!$C$34:$C$38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estado del'!$B$34:$B$38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estado del'!$C$34:$C$38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'EN BLANCO - Panel de estado del'!$F$33:$F$34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'EN BLANCO - Panel de estado del'!$G$33:$G$34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'EN BLANCO - Panel de estado del'!$F$42:$F$44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'EN BLANCO - Panel de estado del'!$G$42:$G$44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es.smartsheet.com/try-it?trp=27815&amp;utm_language=ES&amp;utm_source=template-excel&amp;utm_medium=content&amp;utm_campaign=ic-Project+Status+Report+Dashboard-excel-27815-es&amp;lpa=ic+Project+Status+Report+Dashboard+excel+27815+es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16</xdr:col>
      <xdr:colOff>523875</xdr:colOff>
      <xdr:row>0</xdr:row>
      <xdr:rowOff>28575</xdr:rowOff>
    </xdr:from>
    <xdr:to>
      <xdr:col>19</xdr:col>
      <xdr:colOff>760402</xdr:colOff>
      <xdr:row>0</xdr:row>
      <xdr:rowOff>543552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87AC71C-0037-9E26-3D45-D682FB4EC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497925" y="28575"/>
          <a:ext cx="2598727" cy="5149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3</xdr:row>
      <xdr:rowOff>409575</xdr:rowOff>
    </xdr:from>
    <xdr:to>
      <xdr:col>14</xdr:col>
      <xdr:colOff>368300</xdr:colOff>
      <xdr:row>4</xdr:row>
      <xdr:rowOff>3765550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6837025" y="1924050"/>
          <a:ext cx="3076575" cy="3794125"/>
          <a:chOff x="16992600" y="7045325"/>
          <a:chExt cx="2908300" cy="379412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045325"/>
            <a:ext cx="2311400" cy="11430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9289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815&amp;utm_language=ES&amp;utm_source=template-excel&amp;utm_medium=content&amp;utm_campaign=ic-Project+Status+Report+Dashboard-excel-27815-es&amp;lpa=ic+Project+Status+Report+Dashboard+excel+27815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zoomScaleNormal="100" workbookViewId="0">
      <pane ySplit="1" topLeftCell="A33" activePane="bottomLeft" state="frozen"/>
      <selection pane="bottomLeft" activeCell="B43" sqref="B43"/>
    </sheetView>
  </sheetViews>
  <sheetFormatPr defaultColWidth="11" defaultRowHeight="13.5" x14ac:dyDescent="0.25"/>
  <cols>
    <col min="1" max="1" width="3.125" style="7" customWidth="1"/>
    <col min="2" max="2" width="35.75" style="7" customWidth="1"/>
    <col min="3" max="3" width="20.75" style="7" customWidth="1"/>
    <col min="4" max="4" width="10.75" style="7" customWidth="1"/>
    <col min="5" max="5" width="14.25" style="7" customWidth="1"/>
    <col min="6" max="6" width="19.25" style="7" customWidth="1"/>
    <col min="7" max="7" width="20.75" style="7" customWidth="1"/>
    <col min="8" max="8" width="40.375" style="7" customWidth="1"/>
    <col min="9" max="9" width="50.75" style="7" customWidth="1"/>
    <col min="10" max="10" width="3.125" style="7" customWidth="1"/>
    <col min="11" max="11" width="14.875" style="7" customWidth="1"/>
    <col min="12" max="12" width="3.375" style="7" customWidth="1"/>
    <col min="13" max="13" width="12.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64" t="s">
        <v>4</v>
      </c>
      <c r="C1" s="64"/>
      <c r="D1" s="64"/>
      <c r="E1" s="64"/>
      <c r="F1" s="64"/>
      <c r="G1" s="64"/>
      <c r="H1" s="64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33" x14ac:dyDescent="0.25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.1" customHeight="1" thickBot="1" x14ac:dyDescent="0.3">
      <c r="A3" s="1"/>
      <c r="B3" s="65"/>
      <c r="C3" s="66"/>
      <c r="D3" s="66"/>
      <c r="E3" s="67"/>
      <c r="F3" s="25" t="s">
        <v>0</v>
      </c>
      <c r="G3" s="26"/>
      <c r="H3" s="27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 x14ac:dyDescent="0.25">
      <c r="A4" s="1"/>
      <c r="B4" s="58" t="s">
        <v>10</v>
      </c>
      <c r="C4" s="54"/>
      <c r="D4" s="54"/>
      <c r="E4" s="54"/>
      <c r="F4" s="55"/>
      <c r="G4" s="56"/>
      <c r="H4" s="5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 x14ac:dyDescent="0.25">
      <c r="A8" s="1"/>
      <c r="B8" s="68" t="s">
        <v>11</v>
      </c>
      <c r="C8" s="68"/>
      <c r="D8" s="68"/>
      <c r="E8" s="68"/>
      <c r="F8" s="6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x14ac:dyDescent="0.25">
      <c r="A9" s="1"/>
      <c r="B9" s="29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 x14ac:dyDescent="0.25">
      <c r="A10" s="10"/>
      <c r="B10" s="14" t="s">
        <v>13</v>
      </c>
      <c r="C10" s="14" t="s">
        <v>14</v>
      </c>
      <c r="D10" s="35" t="s">
        <v>15</v>
      </c>
      <c r="E10" s="35" t="s">
        <v>16</v>
      </c>
      <c r="F10" s="36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7" x14ac:dyDescent="0.25">
      <c r="A11" s="8"/>
      <c r="B11" s="3" t="s">
        <v>60</v>
      </c>
      <c r="C11" s="2"/>
      <c r="D11" s="37">
        <v>45293</v>
      </c>
      <c r="E11" s="37">
        <v>45299</v>
      </c>
      <c r="F11" s="38">
        <f>IF(D11=0,0,E11-D11)</f>
        <v>6</v>
      </c>
      <c r="G11" s="2" t="s">
        <v>28</v>
      </c>
      <c r="H11" s="2" t="s">
        <v>23</v>
      </c>
      <c r="I11" s="2"/>
      <c r="K11" s="28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 x14ac:dyDescent="0.25">
      <c r="A12" s="8"/>
      <c r="B12" s="3" t="s">
        <v>61</v>
      </c>
      <c r="C12" s="4"/>
      <c r="D12" s="39">
        <v>45295</v>
      </c>
      <c r="E12" s="39">
        <v>45302</v>
      </c>
      <c r="F12" s="38">
        <f t="shared" ref="F12:F22" si="0">IF(D12=0,0,E12-D12)</f>
        <v>7</v>
      </c>
      <c r="G12" s="3" t="s">
        <v>28</v>
      </c>
      <c r="H12" s="3" t="s">
        <v>26</v>
      </c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 x14ac:dyDescent="0.25">
      <c r="A13" s="8"/>
      <c r="B13" s="3" t="s">
        <v>62</v>
      </c>
      <c r="C13" s="4"/>
      <c r="D13" s="39">
        <v>45298</v>
      </c>
      <c r="E13" s="39">
        <v>45302</v>
      </c>
      <c r="F13" s="38">
        <f t="shared" si="0"/>
        <v>4</v>
      </c>
      <c r="G13" s="3" t="s">
        <v>28</v>
      </c>
      <c r="H13" s="3" t="s">
        <v>29</v>
      </c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 x14ac:dyDescent="0.25">
      <c r="A14" s="8"/>
      <c r="B14" s="3" t="s">
        <v>63</v>
      </c>
      <c r="C14" s="12"/>
      <c r="D14" s="39">
        <v>45301</v>
      </c>
      <c r="E14" s="39">
        <v>45306</v>
      </c>
      <c r="F14" s="38">
        <f t="shared" si="0"/>
        <v>5</v>
      </c>
      <c r="G14" s="3" t="s">
        <v>28</v>
      </c>
      <c r="H14" s="3" t="s">
        <v>29</v>
      </c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 x14ac:dyDescent="0.25">
      <c r="A15" s="8"/>
      <c r="B15" s="3" t="s">
        <v>64</v>
      </c>
      <c r="C15" s="4"/>
      <c r="D15" s="39">
        <v>45304</v>
      </c>
      <c r="E15" s="39">
        <v>45311</v>
      </c>
      <c r="F15" s="38">
        <f t="shared" si="0"/>
        <v>7</v>
      </c>
      <c r="G15" s="3" t="s">
        <v>28</v>
      </c>
      <c r="H15" s="3" t="s">
        <v>29</v>
      </c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 x14ac:dyDescent="0.25">
      <c r="A16" s="8"/>
      <c r="B16" s="3" t="s">
        <v>65</v>
      </c>
      <c r="C16" s="4"/>
      <c r="D16" s="39">
        <v>45307</v>
      </c>
      <c r="E16" s="39">
        <v>45320</v>
      </c>
      <c r="F16" s="38">
        <f t="shared" si="0"/>
        <v>13</v>
      </c>
      <c r="G16" s="3" t="s">
        <v>31</v>
      </c>
      <c r="H16" s="3" t="s">
        <v>23</v>
      </c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 x14ac:dyDescent="0.25">
      <c r="A17" s="8"/>
      <c r="B17" s="3" t="s">
        <v>66</v>
      </c>
      <c r="C17" s="13"/>
      <c r="D17" s="39">
        <v>45310</v>
      </c>
      <c r="E17" s="37">
        <v>45323</v>
      </c>
      <c r="F17" s="38">
        <f t="shared" si="0"/>
        <v>13</v>
      </c>
      <c r="G17" s="3" t="s">
        <v>25</v>
      </c>
      <c r="H17" s="3" t="s">
        <v>23</v>
      </c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 x14ac:dyDescent="0.25">
      <c r="A18" s="8"/>
      <c r="B18" s="3" t="s">
        <v>67</v>
      </c>
      <c r="C18" s="13"/>
      <c r="D18" s="39">
        <v>45313</v>
      </c>
      <c r="E18" s="37">
        <v>45331</v>
      </c>
      <c r="F18" s="38">
        <f t="shared" si="0"/>
        <v>18</v>
      </c>
      <c r="G18" s="3" t="s">
        <v>25</v>
      </c>
      <c r="H18" s="3" t="s">
        <v>23</v>
      </c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 x14ac:dyDescent="0.25">
      <c r="A19" s="8"/>
      <c r="B19" s="3" t="s">
        <v>68</v>
      </c>
      <c r="C19" s="13"/>
      <c r="D19" s="39">
        <v>45316</v>
      </c>
      <c r="E19" s="37">
        <v>45327</v>
      </c>
      <c r="F19" s="38">
        <f t="shared" si="0"/>
        <v>11</v>
      </c>
      <c r="G19" s="3" t="s">
        <v>25</v>
      </c>
      <c r="H19" s="3" t="s">
        <v>23</v>
      </c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 x14ac:dyDescent="0.25">
      <c r="A20" s="8"/>
      <c r="B20" s="3" t="s">
        <v>69</v>
      </c>
      <c r="C20" s="13"/>
      <c r="D20" s="39">
        <v>45319</v>
      </c>
      <c r="E20" s="37">
        <v>45328</v>
      </c>
      <c r="F20" s="38">
        <f t="shared" si="0"/>
        <v>9</v>
      </c>
      <c r="G20" s="3" t="s">
        <v>33</v>
      </c>
      <c r="H20" s="3" t="s">
        <v>23</v>
      </c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 x14ac:dyDescent="0.25">
      <c r="A21" s="8"/>
      <c r="B21" s="3" t="s">
        <v>70</v>
      </c>
      <c r="C21" s="13"/>
      <c r="D21" s="39">
        <v>45322</v>
      </c>
      <c r="E21" s="37">
        <v>45324</v>
      </c>
      <c r="F21" s="38">
        <f t="shared" si="0"/>
        <v>2</v>
      </c>
      <c r="G21" s="3" t="s">
        <v>22</v>
      </c>
      <c r="H21" s="3" t="s">
        <v>23</v>
      </c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 x14ac:dyDescent="0.25">
      <c r="A22" s="8"/>
      <c r="B22" s="3" t="s">
        <v>71</v>
      </c>
      <c r="C22" s="13"/>
      <c r="D22" s="39">
        <v>45326</v>
      </c>
      <c r="E22" s="37">
        <v>45334</v>
      </c>
      <c r="F22" s="38">
        <f t="shared" si="0"/>
        <v>8</v>
      </c>
      <c r="G22" s="3" t="s">
        <v>22</v>
      </c>
      <c r="H22" s="3" t="s">
        <v>26</v>
      </c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 x14ac:dyDescent="0.25">
      <c r="A24" s="1"/>
      <c r="B24" s="69" t="s">
        <v>49</v>
      </c>
      <c r="C24" s="69"/>
      <c r="D24" s="69"/>
      <c r="E24" s="1"/>
      <c r="F24" s="69" t="s">
        <v>51</v>
      </c>
      <c r="G24" s="6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8" customFormat="1" ht="23.1" customHeight="1" x14ac:dyDescent="0.25">
      <c r="B25" s="52" t="s">
        <v>18</v>
      </c>
      <c r="C25" s="53" t="s">
        <v>52</v>
      </c>
      <c r="D25" s="53" t="s">
        <v>1</v>
      </c>
      <c r="F25" s="43" t="s">
        <v>53</v>
      </c>
      <c r="G25" s="41">
        <v>80000</v>
      </c>
    </row>
    <row r="26" spans="1:258" s="18" customFormat="1" ht="23.1" customHeight="1" thickBot="1" x14ac:dyDescent="0.3">
      <c r="B26" s="31" t="s">
        <v>22</v>
      </c>
      <c r="C26" s="46">
        <f>COUNTIF(G11:G22, "Not Started")</f>
        <v>2</v>
      </c>
      <c r="D26" s="47">
        <f>IFERROR(C26/C31,"")</f>
        <v>0.16666666666666666</v>
      </c>
      <c r="F26" s="44" t="s">
        <v>54</v>
      </c>
      <c r="G26" s="42">
        <v>50000</v>
      </c>
    </row>
    <row r="27" spans="1:258" s="18" customFormat="1" ht="23.1" customHeight="1" x14ac:dyDescent="0.25">
      <c r="B27" s="3" t="s">
        <v>25</v>
      </c>
      <c r="C27" s="46">
        <f>COUNTIF(G11:G22, "In Progress")</f>
        <v>3</v>
      </c>
      <c r="D27" s="47">
        <f>IFERROR(C27/C31,"")</f>
        <v>0.25</v>
      </c>
    </row>
    <row r="28" spans="1:258" s="18" customFormat="1" ht="23.1" customHeight="1" x14ac:dyDescent="0.25">
      <c r="B28" s="32" t="s">
        <v>28</v>
      </c>
      <c r="C28" s="46">
        <f>COUNTIF(G11:G22, "Complete")</f>
        <v>5</v>
      </c>
      <c r="D28" s="47">
        <f>IFERROR(C28/C31,"")</f>
        <v>0.41666666666666669</v>
      </c>
    </row>
    <row r="29" spans="1:258" s="18" customFormat="1" ht="23.1" customHeight="1" x14ac:dyDescent="0.25">
      <c r="B29" s="33" t="s">
        <v>31</v>
      </c>
      <c r="C29" s="46">
        <f>COUNTIF(G11:G22, "Overdue")</f>
        <v>1</v>
      </c>
      <c r="D29" s="47">
        <f>IFERROR(C29/C31,"")</f>
        <v>8.3333333333333329E-2</v>
      </c>
    </row>
    <row r="30" spans="1:258" s="18" customFormat="1" ht="23.1" customHeight="1" thickBot="1" x14ac:dyDescent="0.3">
      <c r="B30" s="34" t="s">
        <v>33</v>
      </c>
      <c r="C30" s="48">
        <f>COUNTIF(G11:G22, "On Hold")</f>
        <v>1</v>
      </c>
      <c r="D30" s="49">
        <f>IFERROR(C30/C31,"")</f>
        <v>8.3333333333333329E-2</v>
      </c>
    </row>
    <row r="31" spans="1:258" s="18" customFormat="1" ht="23.1" customHeight="1" x14ac:dyDescent="0.25">
      <c r="B31" s="40" t="s">
        <v>2</v>
      </c>
      <c r="C31" s="50">
        <f>SUM(C26:C30)</f>
        <v>12</v>
      </c>
      <c r="D31" s="51">
        <f>SUM(D26:D30)</f>
        <v>1</v>
      </c>
    </row>
    <row r="32" spans="1:258" s="18" customFormat="1" x14ac:dyDescent="0.25"/>
    <row r="33" spans="1:258" ht="24.95" customHeight="1" x14ac:dyDescent="0.25">
      <c r="A33" s="1"/>
      <c r="B33" s="69" t="s">
        <v>55</v>
      </c>
      <c r="C33" s="69"/>
      <c r="D33" s="69"/>
      <c r="E33" s="1"/>
      <c r="F33" s="70" t="s">
        <v>56</v>
      </c>
      <c r="G33" s="70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8" customFormat="1" ht="23.1" customHeight="1" x14ac:dyDescent="0.25">
      <c r="B34" s="52" t="s">
        <v>19</v>
      </c>
      <c r="C34" s="53" t="s">
        <v>52</v>
      </c>
      <c r="D34" s="53" t="s">
        <v>1</v>
      </c>
      <c r="F34" s="61" t="s">
        <v>57</v>
      </c>
      <c r="G34" s="41">
        <v>5</v>
      </c>
    </row>
    <row r="35" spans="1:258" s="18" customFormat="1" ht="23.1" customHeight="1" x14ac:dyDescent="0.25">
      <c r="B35" s="15" t="s">
        <v>23</v>
      </c>
      <c r="C35" s="46">
        <f>COUNTIF(H11:H22, "High")</f>
        <v>7</v>
      </c>
      <c r="D35" s="47">
        <f>IFERROR(C35/C39,"")</f>
        <v>0.58333333333333337</v>
      </c>
      <c r="F35" s="60" t="s">
        <v>58</v>
      </c>
      <c r="G35" s="41">
        <v>2</v>
      </c>
    </row>
    <row r="36" spans="1:258" s="18" customFormat="1" ht="27" x14ac:dyDescent="0.25">
      <c r="B36" s="16" t="s">
        <v>26</v>
      </c>
      <c r="C36" s="46">
        <f>COUNTIF(H11:H22, "Medium")</f>
        <v>2</v>
      </c>
      <c r="D36" s="47">
        <f>IFERROR(C36/C39,"")</f>
        <v>0.16666666666666666</v>
      </c>
      <c r="F36" s="63" t="s">
        <v>59</v>
      </c>
      <c r="G36" s="41">
        <v>4</v>
      </c>
    </row>
    <row r="37" spans="1:258" s="18" customFormat="1" ht="23.1" customHeight="1" x14ac:dyDescent="0.25">
      <c r="B37" s="17" t="s">
        <v>29</v>
      </c>
      <c r="C37" s="46">
        <f>COUNTIF(H11:H22, "Low")</f>
        <v>3</v>
      </c>
      <c r="D37" s="47">
        <f>IFERROR(C37/C39,"")</f>
        <v>0.25</v>
      </c>
      <c r="F37" s="1"/>
      <c r="G37" s="1"/>
    </row>
    <row r="38" spans="1:258" s="18" customFormat="1" ht="23.1" customHeight="1" thickBot="1" x14ac:dyDescent="0.3">
      <c r="B38" s="45"/>
      <c r="C38" s="48">
        <f>COUNTIF(H11:H22, "...")</f>
        <v>0</v>
      </c>
      <c r="D38" s="49">
        <f>IFERROR(C38/C39,"")</f>
        <v>0</v>
      </c>
      <c r="F38" s="1"/>
      <c r="G38" s="1"/>
    </row>
    <row r="39" spans="1:258" s="18" customFormat="1" ht="23.1" customHeight="1" x14ac:dyDescent="0.25">
      <c r="B39" s="40" t="s">
        <v>2</v>
      </c>
      <c r="C39" s="50">
        <f>SUM(C35:C38)</f>
        <v>12</v>
      </c>
      <c r="D39" s="51">
        <f>SUM(D35:D38)</f>
        <v>1</v>
      </c>
      <c r="F39" s="1"/>
      <c r="G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.1" customHeight="1" x14ac:dyDescent="0.25">
      <c r="A41" s="7"/>
      <c r="B41" s="74" t="s">
        <v>72</v>
      </c>
      <c r="C41" s="73"/>
      <c r="D41" s="73"/>
      <c r="E41" s="73"/>
      <c r="F41" s="73"/>
      <c r="G41" s="73"/>
      <c r="H41" s="73"/>
      <c r="I41" s="73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8">
    <mergeCell ref="B41:I41"/>
    <mergeCell ref="B1:H1"/>
    <mergeCell ref="B3:E3"/>
    <mergeCell ref="B8:F8"/>
    <mergeCell ref="B24:D24"/>
    <mergeCell ref="F24:G24"/>
    <mergeCell ref="B33:D33"/>
    <mergeCell ref="F33:G33"/>
  </mergeCells>
  <phoneticPr fontId="3" type="noConversion"/>
  <conditionalFormatting sqref="B26:B30">
    <cfRule type="containsText" dxfId="39" priority="30" operator="containsText" text="Atrasado">
      <formula>NOT(ISERROR(SEARCH("Atrasado",B26)))</formula>
    </cfRule>
    <cfRule type="containsText" dxfId="38" priority="31" operator="containsText" text="En espera">
      <formula>NOT(ISERROR(SEARCH("En espera",B26)))</formula>
    </cfRule>
    <cfRule type="containsText" dxfId="37" priority="32" operator="containsText" text="Completo">
      <formula>NOT(ISERROR(SEARCH("Completo",B26)))</formula>
    </cfRule>
    <cfRule type="containsText" dxfId="36" priority="33" operator="containsText" text="En curso">
      <formula>NOT(ISERROR(SEARCH("En curso",B26)))</formula>
    </cfRule>
    <cfRule type="containsText" dxfId="35" priority="34" operator="containsText" text="No se ha iniciado">
      <formula>NOT(ISERROR(SEARCH("No se ha iniciado",B26)))</formula>
    </cfRule>
  </conditionalFormatting>
  <conditionalFormatting sqref="B35:B38">
    <cfRule type="containsText" dxfId="34" priority="9" operator="containsText" text="Baja">
      <formula>NOT(ISERROR(SEARCH("Baja",B35)))</formula>
    </cfRule>
    <cfRule type="containsText" dxfId="33" priority="10" operator="containsText" text="Media">
      <formula>NOT(ISERROR(SEARCH("Media",B35)))</formula>
    </cfRule>
    <cfRule type="containsText" dxfId="32" priority="11" operator="containsText" text="Alta">
      <formula>NOT(ISERROR(SEARCH("Alta",B35)))</formula>
    </cfRule>
  </conditionalFormatting>
  <conditionalFormatting sqref="K11:K15 G11:G22">
    <cfRule type="containsText" dxfId="31" priority="35" operator="containsText" text="Atrasado">
      <formula>NOT(ISERROR(SEARCH("Atrasado",G11)))</formula>
    </cfRule>
    <cfRule type="containsText" dxfId="30" priority="55" operator="containsText" text="En espera">
      <formula>NOT(ISERROR(SEARCH("En espera",G11)))</formula>
    </cfRule>
    <cfRule type="containsText" dxfId="29" priority="56" operator="containsText" text="Completo">
      <formula>NOT(ISERROR(SEARCH("Completo",G11)))</formula>
    </cfRule>
    <cfRule type="containsText" dxfId="28" priority="57" operator="containsText" text="En curso">
      <formula>NOT(ISERROR(SEARCH("En curso",G11)))</formula>
    </cfRule>
    <cfRule type="containsText" dxfId="27" priority="58" operator="containsText" text="No se ha iniciado">
      <formula>NOT(ISERROR(SEARCH("No se ha iniciado",G11)))</formula>
    </cfRule>
  </conditionalFormatting>
  <conditionalFormatting sqref="M11:M14 H11:H22">
    <cfRule type="containsText" dxfId="26" priority="36" operator="containsText" text="Baja">
      <formula>NOT(ISERROR(SEARCH("Baja",H11)))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HAGA CLIC AQUÍ PARA CREAR EN SMARTSHEET" xr:uid="{CC5D7B47-4DCA-4B68-856B-338F871E5E28}"/>
  </hyperlinks>
  <pageMargins left="0.3" right="0.3" top="0.3" bottom="0.3" header="0" footer="0"/>
  <pageSetup scale="65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topLeftCell="A26" workbookViewId="0">
      <selection activeCell="F44" sqref="F44"/>
    </sheetView>
  </sheetViews>
  <sheetFormatPr defaultColWidth="11" defaultRowHeight="13.5" x14ac:dyDescent="0.25"/>
  <cols>
    <col min="1" max="1" width="3.375" style="7" customWidth="1"/>
    <col min="2" max="2" width="35.75" style="7" customWidth="1"/>
    <col min="3" max="3" width="24.375" style="7" customWidth="1"/>
    <col min="4" max="4" width="10.75" style="7" customWidth="1"/>
    <col min="5" max="5" width="13.625" style="7" customWidth="1"/>
    <col min="6" max="6" width="18.875" style="7" customWidth="1"/>
    <col min="7" max="7" width="20.75" style="7" customWidth="1"/>
    <col min="8" max="8" width="40.375" style="7" customWidth="1"/>
    <col min="9" max="9" width="50.75" style="7" customWidth="1"/>
    <col min="10" max="10" width="3.375" style="7" customWidth="1"/>
    <col min="11" max="11" width="15" style="7" customWidth="1"/>
    <col min="12" max="12" width="3.375" style="7" customWidth="1"/>
    <col min="13" max="13" width="12.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71" t="s">
        <v>4</v>
      </c>
      <c r="C1" s="72"/>
      <c r="D1" s="72"/>
      <c r="E1" s="72"/>
      <c r="F1" s="72"/>
      <c r="G1" s="72"/>
      <c r="H1" s="72"/>
      <c r="I1" s="72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33" x14ac:dyDescent="0.25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41.25" thickBot="1" x14ac:dyDescent="0.3">
      <c r="A3" s="1"/>
      <c r="B3" s="65"/>
      <c r="C3" s="66"/>
      <c r="D3" s="66"/>
      <c r="E3" s="67"/>
      <c r="F3" s="25" t="s">
        <v>0</v>
      </c>
      <c r="G3" s="26"/>
      <c r="H3" s="27">
        <v>1</v>
      </c>
      <c r="I3" s="62" t="s">
        <v>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 x14ac:dyDescent="0.25">
      <c r="A4" s="1"/>
      <c r="B4" s="58" t="s">
        <v>10</v>
      </c>
      <c r="C4" s="54"/>
      <c r="D4" s="54"/>
      <c r="E4" s="54"/>
      <c r="F4" s="55"/>
      <c r="G4" s="56"/>
      <c r="H4" s="5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 x14ac:dyDescent="0.25">
      <c r="A8" s="1"/>
      <c r="B8" s="30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x14ac:dyDescent="0.25">
      <c r="A9" s="1"/>
      <c r="B9" s="29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 x14ac:dyDescent="0.25">
      <c r="A10" s="10"/>
      <c r="B10" s="14" t="s">
        <v>13</v>
      </c>
      <c r="C10" s="14" t="s">
        <v>14</v>
      </c>
      <c r="D10" s="35" t="s">
        <v>15</v>
      </c>
      <c r="E10" s="35" t="s">
        <v>16</v>
      </c>
      <c r="F10" s="36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7" x14ac:dyDescent="0.25">
      <c r="A11" s="8"/>
      <c r="B11" s="3" t="s">
        <v>21</v>
      </c>
      <c r="C11" s="2"/>
      <c r="D11" s="37"/>
      <c r="E11" s="37"/>
      <c r="F11" s="38">
        <f>IF(D11=0,0,E11-D11)</f>
        <v>0</v>
      </c>
      <c r="G11" s="2"/>
      <c r="H11" s="2"/>
      <c r="I11" s="2"/>
      <c r="K11" s="28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 x14ac:dyDescent="0.25">
      <c r="A12" s="8"/>
      <c r="B12" s="3" t="s">
        <v>24</v>
      </c>
      <c r="C12" s="4"/>
      <c r="D12" s="39"/>
      <c r="E12" s="39"/>
      <c r="F12" s="38">
        <f t="shared" ref="F12:F30" si="0">IF(D12=0,0,E12-D12)</f>
        <v>0</v>
      </c>
      <c r="G12" s="3"/>
      <c r="H12" s="3"/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 x14ac:dyDescent="0.25">
      <c r="A13" s="8"/>
      <c r="B13" s="3" t="s">
        <v>27</v>
      </c>
      <c r="C13" s="4"/>
      <c r="D13" s="39"/>
      <c r="E13" s="39"/>
      <c r="F13" s="38">
        <f t="shared" si="0"/>
        <v>0</v>
      </c>
      <c r="G13" s="3"/>
      <c r="H13" s="3"/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 x14ac:dyDescent="0.25">
      <c r="A14" s="8"/>
      <c r="B14" s="3" t="s">
        <v>30</v>
      </c>
      <c r="C14" s="12"/>
      <c r="D14" s="39"/>
      <c r="E14" s="39"/>
      <c r="F14" s="38">
        <f t="shared" si="0"/>
        <v>0</v>
      </c>
      <c r="G14" s="3"/>
      <c r="H14" s="3"/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 x14ac:dyDescent="0.25">
      <c r="A15" s="8"/>
      <c r="B15" s="3" t="s">
        <v>32</v>
      </c>
      <c r="C15" s="4"/>
      <c r="D15" s="39"/>
      <c r="E15" s="39"/>
      <c r="F15" s="38">
        <f t="shared" si="0"/>
        <v>0</v>
      </c>
      <c r="G15" s="3"/>
      <c r="H15" s="3"/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 x14ac:dyDescent="0.25">
      <c r="A16" s="8"/>
      <c r="B16" s="3" t="s">
        <v>34</v>
      </c>
      <c r="C16" s="4"/>
      <c r="D16" s="39"/>
      <c r="E16" s="39"/>
      <c r="F16" s="38">
        <f t="shared" si="0"/>
        <v>0</v>
      </c>
      <c r="G16" s="3"/>
      <c r="H16" s="3"/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 x14ac:dyDescent="0.25">
      <c r="A17" s="8"/>
      <c r="B17" s="3" t="s">
        <v>35</v>
      </c>
      <c r="C17" s="13"/>
      <c r="D17" s="39"/>
      <c r="E17" s="37"/>
      <c r="F17" s="38">
        <f t="shared" si="0"/>
        <v>0</v>
      </c>
      <c r="G17" s="3"/>
      <c r="H17" s="3"/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 x14ac:dyDescent="0.25">
      <c r="A18" s="8"/>
      <c r="B18" s="3" t="s">
        <v>36</v>
      </c>
      <c r="C18" s="13"/>
      <c r="D18" s="39"/>
      <c r="E18" s="37"/>
      <c r="F18" s="38">
        <f t="shared" si="0"/>
        <v>0</v>
      </c>
      <c r="G18" s="3"/>
      <c r="H18" s="3"/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 x14ac:dyDescent="0.25">
      <c r="A19" s="8"/>
      <c r="B19" s="3" t="s">
        <v>37</v>
      </c>
      <c r="C19" s="13"/>
      <c r="D19" s="39"/>
      <c r="E19" s="37"/>
      <c r="F19" s="38">
        <f t="shared" si="0"/>
        <v>0</v>
      </c>
      <c r="G19" s="3"/>
      <c r="H19" s="3"/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 x14ac:dyDescent="0.25">
      <c r="A20" s="8"/>
      <c r="B20" s="3" t="s">
        <v>38</v>
      </c>
      <c r="C20" s="13"/>
      <c r="D20" s="39"/>
      <c r="E20" s="37"/>
      <c r="F20" s="38">
        <f t="shared" si="0"/>
        <v>0</v>
      </c>
      <c r="G20" s="3"/>
      <c r="H20" s="3"/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 x14ac:dyDescent="0.25">
      <c r="A21" s="8"/>
      <c r="B21" s="3" t="s">
        <v>39</v>
      </c>
      <c r="C21" s="13"/>
      <c r="D21" s="39"/>
      <c r="E21" s="37"/>
      <c r="F21" s="38">
        <f t="shared" si="0"/>
        <v>0</v>
      </c>
      <c r="G21" s="3"/>
      <c r="H21" s="3"/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 x14ac:dyDescent="0.25">
      <c r="A22" s="8"/>
      <c r="B22" s="3" t="s">
        <v>40</v>
      </c>
      <c r="C22" s="13"/>
      <c r="D22" s="39"/>
      <c r="E22" s="37"/>
      <c r="F22" s="38">
        <f t="shared" si="0"/>
        <v>0</v>
      </c>
      <c r="G22" s="3"/>
      <c r="H22" s="3"/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3.1" customHeight="1" x14ac:dyDescent="0.25">
      <c r="A23" s="8"/>
      <c r="B23" s="3" t="s">
        <v>41</v>
      </c>
      <c r="C23" s="13"/>
      <c r="D23" s="39"/>
      <c r="E23" s="37"/>
      <c r="F23" s="38">
        <f t="shared" si="0"/>
        <v>0</v>
      </c>
      <c r="G23" s="3"/>
      <c r="H23" s="3"/>
      <c r="I23" s="2"/>
      <c r="J23" s="8"/>
      <c r="K23" s="1"/>
      <c r="L23" s="1"/>
      <c r="M23" s="1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3.1" customHeight="1" x14ac:dyDescent="0.25">
      <c r="A24" s="8"/>
      <c r="B24" s="3" t="s">
        <v>42</v>
      </c>
      <c r="C24" s="13"/>
      <c r="D24" s="39"/>
      <c r="E24" s="37"/>
      <c r="F24" s="38">
        <f t="shared" si="0"/>
        <v>0</v>
      </c>
      <c r="G24" s="3"/>
      <c r="H24" s="3"/>
      <c r="I24" s="2"/>
      <c r="J24" s="8"/>
      <c r="K24" s="1"/>
      <c r="L24" s="1"/>
      <c r="M24" s="1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3.1" customHeight="1" x14ac:dyDescent="0.25">
      <c r="A25" s="8"/>
      <c r="B25" s="3" t="s">
        <v>43</v>
      </c>
      <c r="C25" s="12"/>
      <c r="D25" s="39"/>
      <c r="E25" s="37"/>
      <c r="F25" s="38">
        <f t="shared" si="0"/>
        <v>0</v>
      </c>
      <c r="G25" s="3"/>
      <c r="H25" s="3"/>
      <c r="I25" s="2"/>
      <c r="J25" s="8"/>
      <c r="K25" s="1"/>
      <c r="L25" s="1"/>
      <c r="M25" s="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3.1" customHeight="1" x14ac:dyDescent="0.25">
      <c r="A26" s="8"/>
      <c r="B26" s="3" t="s">
        <v>44</v>
      </c>
      <c r="C26" s="12"/>
      <c r="D26" s="39"/>
      <c r="E26" s="37"/>
      <c r="F26" s="38">
        <f t="shared" si="0"/>
        <v>0</v>
      </c>
      <c r="G26" s="3"/>
      <c r="H26" s="3"/>
      <c r="I26" s="2"/>
      <c r="J26" s="8"/>
      <c r="K26" s="1"/>
      <c r="L26" s="1"/>
      <c r="M26" s="1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3.1" customHeight="1" x14ac:dyDescent="0.25">
      <c r="A27" s="8"/>
      <c r="B27" s="3" t="s">
        <v>45</v>
      </c>
      <c r="C27" s="12"/>
      <c r="D27" s="39"/>
      <c r="E27" s="37"/>
      <c r="F27" s="38">
        <f t="shared" si="0"/>
        <v>0</v>
      </c>
      <c r="G27" s="3"/>
      <c r="H27" s="3"/>
      <c r="I27" s="2"/>
      <c r="J27" s="8"/>
      <c r="K27" s="1"/>
      <c r="L27" s="1"/>
      <c r="M27" s="1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3.1" customHeight="1" x14ac:dyDescent="0.25">
      <c r="A28" s="8"/>
      <c r="B28" s="3" t="s">
        <v>46</v>
      </c>
      <c r="C28" s="12"/>
      <c r="D28" s="39"/>
      <c r="E28" s="37"/>
      <c r="F28" s="38">
        <f t="shared" si="0"/>
        <v>0</v>
      </c>
      <c r="G28" s="3"/>
      <c r="H28" s="3"/>
      <c r="I28" s="2"/>
      <c r="J28" s="8"/>
      <c r="K28" s="1"/>
      <c r="L28" s="1"/>
      <c r="M28" s="1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3.1" customHeight="1" x14ac:dyDescent="0.25">
      <c r="A29" s="8"/>
      <c r="B29" s="3" t="s">
        <v>47</v>
      </c>
      <c r="C29" s="12"/>
      <c r="D29" s="39"/>
      <c r="E29" s="37"/>
      <c r="F29" s="38">
        <f t="shared" si="0"/>
        <v>0</v>
      </c>
      <c r="G29" s="3"/>
      <c r="H29" s="3"/>
      <c r="I29" s="2"/>
      <c r="J29" s="8"/>
      <c r="K29" s="1"/>
      <c r="L29" s="1"/>
      <c r="M29" s="1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3.1" customHeight="1" x14ac:dyDescent="0.25">
      <c r="A30" s="8"/>
      <c r="B30" s="3" t="s">
        <v>48</v>
      </c>
      <c r="C30" s="12"/>
      <c r="D30" s="39"/>
      <c r="E30" s="37"/>
      <c r="F30" s="38">
        <f t="shared" si="0"/>
        <v>0</v>
      </c>
      <c r="G30" s="3"/>
      <c r="H30" s="3"/>
      <c r="I30" s="2"/>
      <c r="J30" s="8"/>
      <c r="K30" s="1"/>
      <c r="L30" s="1"/>
      <c r="M30" s="1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4.95" customHeight="1" x14ac:dyDescent="0.25">
      <c r="A32" s="1"/>
      <c r="B32" s="29" t="s">
        <v>49</v>
      </c>
      <c r="C32" s="19" t="s">
        <v>50</v>
      </c>
      <c r="D32" s="1"/>
      <c r="E32" s="1"/>
      <c r="F32" s="29" t="s">
        <v>51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8" customFormat="1" ht="23.1" customHeight="1" x14ac:dyDescent="0.25">
      <c r="B33" s="52" t="s">
        <v>18</v>
      </c>
      <c r="C33" s="53" t="s">
        <v>52</v>
      </c>
      <c r="D33" s="53" t="s">
        <v>1</v>
      </c>
      <c r="F33" s="43" t="s">
        <v>53</v>
      </c>
      <c r="G33" s="41">
        <v>0</v>
      </c>
    </row>
    <row r="34" spans="1:258" s="18" customFormat="1" ht="23.1" customHeight="1" thickBot="1" x14ac:dyDescent="0.3">
      <c r="B34" s="31" t="s">
        <v>22</v>
      </c>
      <c r="C34" s="46">
        <f>COUNTIF(G11:G30, "Not Started")</f>
        <v>0</v>
      </c>
      <c r="D34" s="47" t="str">
        <f>IFERROR(C34/C39,"")</f>
        <v/>
      </c>
      <c r="F34" s="44" t="s">
        <v>54</v>
      </c>
      <c r="G34" s="42">
        <v>0</v>
      </c>
    </row>
    <row r="35" spans="1:258" s="18" customFormat="1" ht="23.1" customHeight="1" x14ac:dyDescent="0.25">
      <c r="B35" s="3" t="s">
        <v>25</v>
      </c>
      <c r="C35" s="46">
        <f>COUNTIF(G11:G30, "In Progress")</f>
        <v>0</v>
      </c>
      <c r="D35" s="47" t="str">
        <f>IFERROR(C35/C39,"")</f>
        <v/>
      </c>
    </row>
    <row r="36" spans="1:258" s="18" customFormat="1" ht="23.1" customHeight="1" x14ac:dyDescent="0.25">
      <c r="B36" s="32" t="s">
        <v>28</v>
      </c>
      <c r="C36" s="46">
        <f>COUNTIF(G11:G30, "Complete")</f>
        <v>0</v>
      </c>
      <c r="D36" s="47" t="str">
        <f>IFERROR(C36/C39,"")</f>
        <v/>
      </c>
    </row>
    <row r="37" spans="1:258" s="18" customFormat="1" ht="23.1" customHeight="1" x14ac:dyDescent="0.25">
      <c r="B37" s="33" t="s">
        <v>31</v>
      </c>
      <c r="C37" s="46">
        <f>COUNTIF(G11:G30, "Overdue")</f>
        <v>0</v>
      </c>
      <c r="D37" s="47" t="str">
        <f>IFERROR(C37/C39,"")</f>
        <v/>
      </c>
    </row>
    <row r="38" spans="1:258" s="18" customFormat="1" ht="23.1" customHeight="1" thickBot="1" x14ac:dyDescent="0.3">
      <c r="B38" s="34" t="s">
        <v>33</v>
      </c>
      <c r="C38" s="48">
        <f>COUNTIF(G11:G30, "On Hold")</f>
        <v>0</v>
      </c>
      <c r="D38" s="49" t="str">
        <f>IFERROR(C38/C39,"")</f>
        <v/>
      </c>
    </row>
    <row r="39" spans="1:258" s="18" customFormat="1" ht="23.1" customHeight="1" x14ac:dyDescent="0.25">
      <c r="B39" s="40" t="s">
        <v>2</v>
      </c>
      <c r="C39" s="50">
        <f>SUM(C34:C38)</f>
        <v>0</v>
      </c>
      <c r="D39" s="51">
        <f>SUM(D34:D38)</f>
        <v>0</v>
      </c>
    </row>
    <row r="40" spans="1:258" s="18" customFormat="1" x14ac:dyDescent="0.25"/>
    <row r="41" spans="1:258" ht="39" x14ac:dyDescent="0.25">
      <c r="A41" s="1"/>
      <c r="B41" s="29" t="s">
        <v>55</v>
      </c>
      <c r="C41" s="19" t="s">
        <v>50</v>
      </c>
      <c r="D41" s="1"/>
      <c r="E41" s="1"/>
      <c r="F41" s="59" t="s">
        <v>56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8" customFormat="1" ht="23.1" customHeight="1" x14ac:dyDescent="0.25">
      <c r="B42" s="52" t="s">
        <v>19</v>
      </c>
      <c r="C42" s="53" t="s">
        <v>52</v>
      </c>
      <c r="D42" s="53" t="s">
        <v>1</v>
      </c>
      <c r="F42" s="61" t="s">
        <v>57</v>
      </c>
      <c r="G42" s="41">
        <v>0</v>
      </c>
    </row>
    <row r="43" spans="1:258" s="18" customFormat="1" ht="23.1" customHeight="1" x14ac:dyDescent="0.25">
      <c r="B43" s="15" t="s">
        <v>23</v>
      </c>
      <c r="C43" s="46">
        <f>COUNTIF(H11:H30, "High")</f>
        <v>0</v>
      </c>
      <c r="D43" s="47" t="str">
        <f>IFERROR(C43/C47,"")</f>
        <v/>
      </c>
      <c r="F43" s="60" t="s">
        <v>58</v>
      </c>
      <c r="G43" s="41">
        <v>0</v>
      </c>
    </row>
    <row r="44" spans="1:258" s="18" customFormat="1" ht="27" x14ac:dyDescent="0.25">
      <c r="B44" s="16" t="s">
        <v>26</v>
      </c>
      <c r="C44" s="46">
        <f>COUNTIF(H11:H30, "Medium")</f>
        <v>0</v>
      </c>
      <c r="D44" s="47" t="str">
        <f>IFERROR(C44/C47,"")</f>
        <v/>
      </c>
      <c r="F44" s="63" t="s">
        <v>59</v>
      </c>
      <c r="G44" s="41">
        <v>0</v>
      </c>
    </row>
    <row r="45" spans="1:258" s="18" customFormat="1" ht="23.1" customHeight="1" x14ac:dyDescent="0.25">
      <c r="B45" s="17" t="s">
        <v>29</v>
      </c>
      <c r="C45" s="46">
        <f>COUNTIF(H11:H30, "Low")</f>
        <v>0</v>
      </c>
      <c r="D45" s="47" t="str">
        <f>IFERROR(C45/C47,"")</f>
        <v/>
      </c>
      <c r="F45" s="1"/>
      <c r="G45" s="1"/>
    </row>
    <row r="46" spans="1:258" s="18" customFormat="1" ht="23.1" customHeight="1" thickBot="1" x14ac:dyDescent="0.3">
      <c r="B46" s="45"/>
      <c r="C46" s="48">
        <f>COUNTIF(H11:H30, "...")</f>
        <v>0</v>
      </c>
      <c r="D46" s="49" t="str">
        <f>IFERROR(C46/C47,"")</f>
        <v/>
      </c>
      <c r="F46" s="1"/>
      <c r="G46" s="1"/>
    </row>
    <row r="47" spans="1:258" s="18" customFormat="1" ht="23.1" customHeight="1" x14ac:dyDescent="0.25">
      <c r="B47" s="40" t="s">
        <v>2</v>
      </c>
      <c r="C47" s="50">
        <f>SUM(C43:C46)</f>
        <v>0</v>
      </c>
      <c r="D47" s="51">
        <f>SUM(D43:D46)</f>
        <v>0</v>
      </c>
      <c r="F47" s="1"/>
      <c r="G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2">
    <mergeCell ref="B1:I1"/>
    <mergeCell ref="B3:E3"/>
  </mergeCells>
  <phoneticPr fontId="3" type="noConversion"/>
  <conditionalFormatting sqref="B34:B38">
    <cfRule type="containsText" dxfId="23" priority="12" operator="containsText" text="Atrasado">
      <formula>NOT(ISERROR(SEARCH("Atrasado",B34)))</formula>
    </cfRule>
    <cfRule type="containsText" dxfId="22" priority="13" operator="containsText" text="En espera">
      <formula>NOT(ISERROR(SEARCH("En espera",B34)))</formula>
    </cfRule>
    <cfRule type="containsText" dxfId="21" priority="14" operator="containsText" text="Completo">
      <formula>NOT(ISERROR(SEARCH("Completo",B34)))</formula>
    </cfRule>
    <cfRule type="containsText" dxfId="20" priority="15" operator="containsText" text="En curso">
      <formula>NOT(ISERROR(SEARCH("En curso",B34)))</formula>
    </cfRule>
    <cfRule type="containsText" dxfId="19" priority="16" operator="containsText" text="No se ha iniciado">
      <formula>NOT(ISERROR(SEARCH("No se ha iniciado",B34)))</formula>
    </cfRule>
  </conditionalFormatting>
  <conditionalFormatting sqref="B43:B46">
    <cfRule type="containsText" dxfId="18" priority="9" operator="containsText" text="Baja">
      <formula>NOT(ISERROR(SEARCH("Baja",B43)))</formula>
    </cfRule>
    <cfRule type="containsText" dxfId="17" priority="10" operator="containsText" text="Media">
      <formula>NOT(ISERROR(SEARCH("Media",B43)))</formula>
    </cfRule>
    <cfRule type="containsText" dxfId="16" priority="11" operator="containsText" text="Alta">
      <formula>NOT(ISERROR(SEARCH("Alta",B43)))</formula>
    </cfRule>
  </conditionalFormatting>
  <conditionalFormatting sqref="G11:G30">
    <cfRule type="containsText" dxfId="15" priority="1" operator="containsText" text="Atrasado">
      <formula>NOT(ISERROR(SEARCH("Atrasado",G11)))</formula>
    </cfRule>
    <cfRule type="containsText" dxfId="14" priority="5" operator="containsText" text="En espera">
      <formula>NOT(ISERROR(SEARCH("En espera",G11)))</formula>
    </cfRule>
    <cfRule type="containsText" dxfId="13" priority="6" operator="containsText" text="Completo">
      <formula>NOT(ISERROR(SEARCH("Completo",G11)))</formula>
    </cfRule>
    <cfRule type="containsText" dxfId="12" priority="7" operator="containsText" text="En curso">
      <formula>NOT(ISERROR(SEARCH("En curso",G11)))</formula>
    </cfRule>
    <cfRule type="containsText" dxfId="11" priority="8" operator="containsText" text="No se ha iniciado">
      <formula>NOT(ISERROR(SEARCH("No se ha iniciado",G11)))</formula>
    </cfRule>
  </conditionalFormatting>
  <conditionalFormatting sqref="H11:H30">
    <cfRule type="containsText" dxfId="10" priority="2" operator="containsText" text="Baja">
      <formula>NOT(ISERROR(SEARCH("Baja",H11)))</formula>
    </cfRule>
    <cfRule type="containsText" dxfId="9" priority="3" operator="containsText" text="Media">
      <formula>NOT(ISERROR(SEARCH("Media",H11)))</formula>
    </cfRule>
    <cfRule type="containsText" dxfId="8" priority="4" operator="containsText" text="Alta">
      <formula>NOT(ISERROR(SEARCH("Alta",H11)))</formula>
    </cfRule>
  </conditionalFormatting>
  <conditionalFormatting sqref="K11:K15">
    <cfRule type="containsText" dxfId="7" priority="17" operator="containsText" text="Atrasado">
      <formula>NOT(ISERROR(SEARCH("Atrasado",K11)))</formula>
    </cfRule>
    <cfRule type="containsText" dxfId="6" priority="21" operator="containsText" text="En espera">
      <formula>NOT(ISERROR(SEARCH("En espera",K11)))</formula>
    </cfRule>
    <cfRule type="containsText" dxfId="5" priority="22" operator="containsText" text="Completo">
      <formula>NOT(ISERROR(SEARCH("Completo",K11)))</formula>
    </cfRule>
    <cfRule type="containsText" dxfId="4" priority="23" operator="containsText" text="En curso">
      <formula>NOT(ISERROR(SEARCH("En curso",K11)))</formula>
    </cfRule>
    <cfRule type="containsText" dxfId="3" priority="24" operator="containsText" text="No se ha iniciado">
      <formula>NOT(ISERROR(SEARCH("No se ha iniciado",K11)))</formula>
    </cfRule>
  </conditionalFormatting>
  <conditionalFormatting sqref="M11:M14">
    <cfRule type="containsText" dxfId="2" priority="18" operator="containsText" text="Baja">
      <formula>NOT(ISERROR(SEARCH("Baja",M11)))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49" sqref="B49"/>
    </sheetView>
  </sheetViews>
  <sheetFormatPr defaultColWidth="10.75" defaultRowHeight="15" x14ac:dyDescent="0.25"/>
  <cols>
    <col min="1" max="1" width="3.375" style="6" customWidth="1"/>
    <col min="2" max="2" width="89.75" style="6" customWidth="1"/>
    <col min="3" max="16384" width="10.75" style="6"/>
  </cols>
  <sheetData>
    <row r="2" spans="2:2" ht="98.25" customHeight="1" x14ac:dyDescent="0.25">
      <c r="B2" s="5" t="s">
        <v>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Panel de estado del proyecto</vt:lpstr>
      <vt:lpstr>EN BLANCO - Panel de estado del</vt:lpstr>
      <vt:lpstr>- Renuncia -</vt:lpstr>
      <vt:lpstr>'EN BLANCO - Panel de estado del'!Print_Area</vt:lpstr>
      <vt:lpstr>'Panel de estado del proyecto'!Print_Area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cp:lastPrinted>2022-04-11T23:16:09Z</cp:lastPrinted>
  <dcterms:created xsi:type="dcterms:W3CDTF">2015-02-24T20:54:23Z</dcterms:created>
  <dcterms:modified xsi:type="dcterms:W3CDTF">2023-11-28T16:56:24Z</dcterms:modified>
</cp:coreProperties>
</file>