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F8D8BAE2-5650-C14F-A570-1F80D654237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TCO ROI" sheetId="1" r:id="rId1"/>
    <sheet name="TCO ROI - BLANCO" sheetId="3" r:id="rId2"/>
    <sheet name="- Descargo de responsabilidad -" sheetId="2" r:id="rId3"/>
  </sheets>
  <externalReferences>
    <externalReference r:id="rId4"/>
  </externalReferences>
  <definedNames>
    <definedName name="Interval" localSheetId="1">'TCO ROI - BLANCO'!#REF!</definedName>
    <definedName name="Interval">'TCO ROI'!#REF!</definedName>
    <definedName name="_xlnm.Print_Area" localSheetId="0">'TCO ROI'!$B$1:$H$73</definedName>
    <definedName name="_xlnm.Print_Area" localSheetId="1">'TCO ROI - BLANCO'!$B$1:$H$73</definedName>
    <definedName name="ScheduleStart" localSheetId="1">'TCO ROI - BLANCO'!#REF!</definedName>
    <definedName name="ScheduleStart">'TCO ROI'!#REF!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4" i="3" l="1"/>
  <c r="F44" i="3"/>
  <c r="F50" i="3"/>
  <c r="E66" i="3"/>
  <c r="D66" i="3"/>
  <c r="C66" i="3"/>
  <c r="E52" i="3"/>
  <c r="E54" i="3"/>
  <c r="D52" i="3"/>
  <c r="D54" i="3"/>
  <c r="C52" i="3"/>
  <c r="C54" i="3"/>
  <c r="E46" i="3"/>
  <c r="E48" i="3"/>
  <c r="D46" i="3"/>
  <c r="D48" i="3"/>
  <c r="C46" i="3"/>
  <c r="E34" i="3"/>
  <c r="E36" i="3"/>
  <c r="D34" i="3"/>
  <c r="D36" i="3"/>
  <c r="C34" i="3"/>
  <c r="C36" i="3"/>
  <c r="F33" i="3"/>
  <c r="F32" i="3"/>
  <c r="F31" i="3"/>
  <c r="F30" i="3"/>
  <c r="E24" i="3"/>
  <c r="D24" i="3"/>
  <c r="C24" i="3"/>
  <c r="F23" i="3"/>
  <c r="F24" i="3"/>
  <c r="E21" i="3"/>
  <c r="D21" i="3"/>
  <c r="C21" i="3"/>
  <c r="F20" i="3"/>
  <c r="F21" i="3"/>
  <c r="E18" i="3"/>
  <c r="D18" i="3"/>
  <c r="C18" i="3"/>
  <c r="F17" i="3"/>
  <c r="F16" i="3"/>
  <c r="F15" i="3"/>
  <c r="E13" i="3"/>
  <c r="D13" i="3"/>
  <c r="C13" i="3"/>
  <c r="F12" i="3"/>
  <c r="F11" i="3"/>
  <c r="F10" i="3"/>
  <c r="F9" i="3"/>
  <c r="E7" i="3"/>
  <c r="D7" i="3"/>
  <c r="C7" i="3"/>
  <c r="F6" i="3"/>
  <c r="F5" i="3"/>
  <c r="F4" i="3"/>
  <c r="F46" i="3"/>
  <c r="F18" i="3"/>
  <c r="C26" i="3"/>
  <c r="C38" i="3"/>
  <c r="E26" i="3"/>
  <c r="E38" i="3"/>
  <c r="D26" i="3"/>
  <c r="D38" i="3"/>
  <c r="F66" i="3"/>
  <c r="F7" i="3"/>
  <c r="F13" i="3"/>
  <c r="F34" i="3"/>
  <c r="F52" i="3"/>
  <c r="F54" i="3"/>
  <c r="D56" i="3"/>
  <c r="E56" i="3"/>
  <c r="C48" i="3"/>
  <c r="F48" i="3"/>
  <c r="E18" i="1"/>
  <c r="F36" i="3"/>
  <c r="F38" i="3"/>
  <c r="G36" i="3"/>
  <c r="G34" i="3"/>
  <c r="E58" i="3"/>
  <c r="E59" i="3"/>
  <c r="D58" i="3"/>
  <c r="D59" i="3"/>
  <c r="F26" i="3"/>
  <c r="G26" i="3"/>
  <c r="E68" i="3"/>
  <c r="E71" i="3"/>
  <c r="C56" i="3"/>
  <c r="D68" i="3"/>
  <c r="D71" i="3"/>
  <c r="F56" i="3"/>
  <c r="F61" i="3"/>
  <c r="F64" i="1"/>
  <c r="D52" i="1"/>
  <c r="E52" i="1"/>
  <c r="C52" i="1"/>
  <c r="D46" i="1"/>
  <c r="E46" i="1"/>
  <c r="C46" i="1"/>
  <c r="F50" i="1"/>
  <c r="G21" i="3"/>
  <c r="G38" i="3"/>
  <c r="G24" i="3"/>
  <c r="G18" i="3"/>
  <c r="G13" i="3"/>
  <c r="G7" i="3"/>
  <c r="E70" i="3"/>
  <c r="D70" i="3"/>
  <c r="C58" i="3"/>
  <c r="C59" i="3"/>
  <c r="C68" i="3"/>
  <c r="C71" i="3"/>
  <c r="F40" i="3"/>
  <c r="F52" i="1"/>
  <c r="F46" i="1"/>
  <c r="E66" i="1"/>
  <c r="C70" i="3"/>
  <c r="F70" i="3"/>
  <c r="F73" i="3"/>
  <c r="F68" i="3"/>
  <c r="F71" i="3"/>
  <c r="F58" i="3"/>
  <c r="F59" i="3"/>
  <c r="D66" i="1"/>
  <c r="E54" i="1"/>
  <c r="C54" i="1"/>
  <c r="E48" i="1"/>
  <c r="E56" i="1"/>
  <c r="E68" i="1"/>
  <c r="D54" i="1"/>
  <c r="D48" i="1"/>
  <c r="C48" i="1"/>
  <c r="C66" i="1"/>
  <c r="F66" i="1"/>
  <c r="F48" i="1"/>
  <c r="C56" i="1"/>
  <c r="C68" i="1"/>
  <c r="F54" i="1"/>
  <c r="D56" i="1"/>
  <c r="D68" i="1"/>
  <c r="F56" i="1"/>
  <c r="F61" i="1"/>
  <c r="F68" i="1"/>
  <c r="F44" i="1"/>
  <c r="F31" i="1"/>
  <c r="F32" i="1"/>
  <c r="F33" i="1"/>
  <c r="C34" i="1"/>
  <c r="C36" i="1"/>
  <c r="F30" i="1"/>
  <c r="D34" i="1"/>
  <c r="D36" i="1"/>
  <c r="E34" i="1"/>
  <c r="E36" i="1"/>
  <c r="E24" i="1"/>
  <c r="D24" i="1"/>
  <c r="C24" i="1"/>
  <c r="F23" i="1"/>
  <c r="F24" i="1"/>
  <c r="D21" i="1"/>
  <c r="E21" i="1"/>
  <c r="C21" i="1"/>
  <c r="F20" i="1"/>
  <c r="F21" i="1"/>
  <c r="D18" i="1"/>
  <c r="C18" i="1"/>
  <c r="F17" i="1"/>
  <c r="F16" i="1"/>
  <c r="F15" i="1"/>
  <c r="F10" i="1"/>
  <c r="F11" i="1"/>
  <c r="F9" i="1"/>
  <c r="E13" i="1"/>
  <c r="C13" i="1"/>
  <c r="D13" i="1"/>
  <c r="C7" i="1"/>
  <c r="F6" i="1"/>
  <c r="F5" i="1"/>
  <c r="F4" i="1"/>
  <c r="E7" i="1"/>
  <c r="D7" i="1"/>
  <c r="F34" i="1"/>
  <c r="E26" i="1"/>
  <c r="E38" i="1"/>
  <c r="C26" i="1"/>
  <c r="C38" i="1"/>
  <c r="D26" i="1"/>
  <c r="D38" i="1"/>
  <c r="F18" i="1"/>
  <c r="F12" i="1"/>
  <c r="F13" i="1"/>
  <c r="F7" i="1"/>
  <c r="C58" i="1"/>
  <c r="C59" i="1"/>
  <c r="C71" i="1"/>
  <c r="C70" i="1"/>
  <c r="D58" i="1"/>
  <c r="D59" i="1"/>
  <c r="D71" i="1"/>
  <c r="D70" i="1"/>
  <c r="E58" i="1"/>
  <c r="E59" i="1"/>
  <c r="E71" i="1"/>
  <c r="E70" i="1"/>
  <c r="F36" i="1"/>
  <c r="F38" i="1"/>
  <c r="G38" i="1"/>
  <c r="F26" i="1"/>
  <c r="G7" i="1"/>
  <c r="F58" i="1"/>
  <c r="F59" i="1"/>
  <c r="G34" i="1"/>
  <c r="F71" i="1"/>
  <c r="F70" i="1"/>
  <c r="F73" i="1"/>
  <c r="G26" i="1"/>
  <c r="G13" i="1"/>
  <c r="F40" i="1"/>
  <c r="G21" i="1"/>
  <c r="G24" i="1"/>
  <c r="G36" i="1"/>
  <c r="G18" i="1"/>
</calcChain>
</file>

<file path=xl/sharedStrings.xml><?xml version="1.0" encoding="utf-8"?>
<sst xmlns="http://schemas.openxmlformats.org/spreadsheetml/2006/main" count="156" uniqueCount="69">
  <si>
    <t>Hardware</t>
  </si>
  <si>
    <t>Software</t>
  </si>
  <si>
    <t>ROI %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</si>
  <si>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</si>
  <si>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CALCULADORA DE ROI DEL COSTO TOTAL DE PROPIEDAD (TCO)</t>
  </si>
  <si>
    <t>COSTOS DIRECTOS</t>
  </si>
  <si>
    <t>Año 1 (Piloto)</t>
  </si>
  <si>
    <t>Año 2</t>
  </si>
  <si>
    <t>Año 3</t>
  </si>
  <si>
    <t>Ciclo de vida del TCO</t>
  </si>
  <si>
    <t>% DE COSTO TOTAL</t>
  </si>
  <si>
    <t>NOTAS</t>
  </si>
  <si>
    <t>Servidor</t>
  </si>
  <si>
    <t>Periféricos</t>
  </si>
  <si>
    <t>Componentes de red</t>
  </si>
  <si>
    <t>Costo total de hardware</t>
  </si>
  <si>
    <t>Licencia</t>
  </si>
  <si>
    <t>Mantenimiento de software</t>
  </si>
  <si>
    <t>Desarrollo de software</t>
  </si>
  <si>
    <t>Gestión de software</t>
  </si>
  <si>
    <t>Costo total de software</t>
  </si>
  <si>
    <t>Equipo directivo</t>
  </si>
  <si>
    <t>Arquitectura / Administración</t>
  </si>
  <si>
    <t>Alojamiento de sistema</t>
  </si>
  <si>
    <t>Informes</t>
  </si>
  <si>
    <t>Costo total de gestión</t>
  </si>
  <si>
    <t>Soporte</t>
  </si>
  <si>
    <t xml:space="preserve">Personal de apoyo </t>
  </si>
  <si>
    <t>Costo total de soporte</t>
  </si>
  <si>
    <t>Implementación</t>
  </si>
  <si>
    <t>Desarrollar / Personalizar / Integrar</t>
  </si>
  <si>
    <t>Costo de implementación total</t>
  </si>
  <si>
    <t>COSTOS DIRECTOS TOTALES</t>
  </si>
  <si>
    <t>COSTOS INDIRECTOS</t>
  </si>
  <si>
    <t>CICLO DE VIDA DEL TCO</t>
  </si>
  <si>
    <t>Programático</t>
  </si>
  <si>
    <t>Gestión de programas</t>
  </si>
  <si>
    <t>Administración de la cuenta</t>
  </si>
  <si>
    <t>Operaciones de negocios</t>
  </si>
  <si>
    <t>Promociones de marketing</t>
  </si>
  <si>
    <t>Costo Programático Total</t>
  </si>
  <si>
    <t>COSTOS INDIRECTOS TOTALES</t>
  </si>
  <si>
    <t>COSTOS TOTALES</t>
  </si>
  <si>
    <t>COSTO TOTAL de PROPIEDAD / AÑO</t>
  </si>
  <si>
    <t>SUSTITUCIÓN – EVITACIÓN DE COSTOS (ROI)</t>
  </si>
  <si>
    <t>Notas</t>
  </si>
  <si>
    <t>Substitución: Reunión virtual (de capacitación en el aula en vivo)</t>
  </si>
  <si>
    <t>Número de webcasts</t>
  </si>
  <si>
    <t>Por participantes de webcast</t>
  </si>
  <si>
    <t>Número promedio de participantes</t>
  </si>
  <si>
    <t xml:space="preserve">Evitación de costos (capacitación en aula virtual) por participante </t>
  </si>
  <si>
    <t>Ahorro de costos de la capacitación en el aula virtual</t>
  </si>
  <si>
    <t>Sustitución: Conferencia virtual</t>
  </si>
  <si>
    <t>Número de conferencias virtuales</t>
  </si>
  <si>
    <t>Por participantes en la conferencia</t>
  </si>
  <si>
    <t xml:space="preserve">Evitar costos (Conferencia virtual) por participante </t>
  </si>
  <si>
    <t>Ahorro costo de conferencia virtual</t>
  </si>
  <si>
    <t>EVITACIÓN DE COSTOS DE TOTAL SUSTITUCIÓN</t>
  </si>
  <si>
    <t>ROI en $ (Las cantidades negativas son ahorros)</t>
  </si>
  <si>
    <t xml:space="preserve">ROI / AÑO </t>
  </si>
  <si>
    <t>SUPLENCIA: GRAN EVENTO VIRTUAL</t>
  </si>
  <si>
    <t>Número de participantes virtuales</t>
  </si>
  <si>
    <t xml:space="preserve">Evitar costos por participante </t>
  </si>
  <si>
    <t>Ahorro de costo evento virtual grande</t>
  </si>
  <si>
    <t>EVITACIÓN TOTAL DE COSTOS POTENCIALES
(Sustitución de conferencia virtual + gran evento virtual)</t>
  </si>
  <si>
    <t>ROI POTENCIAL en $ (Las cantidades negativas son ahorros)</t>
  </si>
  <si>
    <t>ROI POTENCIAL %</t>
  </si>
  <si>
    <t>ROI POTENCIAL / AÑO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</si>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</sst>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_(&quot;$&quot;* #,##0_);_(&quot;$&quot;* \(#,##0\);_(&quot;$&quot;* &quot;-&quot;??_);_(@_)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Century Gothic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9"/>
      <name val="Century Gothic"/>
      <family val="1"/>
    </font>
    <font>
      <b/>
      <sz val="9"/>
      <name val="Century Gothic"/>
      <family val="1"/>
    </font>
    <font>
      <b/>
      <sz val="10"/>
      <color theme="0"/>
      <name val="Century Gothic"/>
      <family val="2"/>
    </font>
    <font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1" xfId="2" applyFont="1" applyBorder="1" applyAlignment="1">
      <alignment horizontal="left" vertical="center" wrapText="1" indent="2"/>
    </xf>
    <xf numFmtId="0" fontId="2" fillId="4" borderId="0" xfId="0" applyFont="1" applyFill="1"/>
    <xf numFmtId="166" fontId="9" fillId="4" borderId="0" xfId="0" applyNumberFormat="1" applyFont="1" applyFill="1" applyAlignment="1">
      <alignment horizontal="right" vertical="center" indent="1"/>
    </xf>
    <xf numFmtId="0" fontId="13" fillId="4" borderId="0" xfId="0" applyFont="1" applyFill="1" applyAlignment="1">
      <alignment horizontal="left" vertical="center" indent="1"/>
    </xf>
    <xf numFmtId="164" fontId="6" fillId="3" borderId="0" xfId="0" applyNumberFormat="1" applyFont="1" applyFill="1" applyAlignment="1">
      <alignment horizontal="right" vertical="center" indent="1"/>
    </xf>
    <xf numFmtId="164" fontId="9" fillId="3" borderId="0" xfId="0" applyNumberFormat="1" applyFont="1" applyFill="1" applyAlignment="1">
      <alignment horizontal="right" vertical="center" indent="1"/>
    </xf>
    <xf numFmtId="166" fontId="12" fillId="4" borderId="0" xfId="0" applyNumberFormat="1" applyFont="1" applyFill="1" applyAlignment="1">
      <alignment horizontal="right" vertical="center" indent="1"/>
    </xf>
    <xf numFmtId="164" fontId="9" fillId="4" borderId="0" xfId="0" applyNumberFormat="1" applyFont="1" applyFill="1" applyAlignment="1">
      <alignment horizontal="right" vertical="center" indent="1"/>
    </xf>
    <xf numFmtId="165" fontId="2" fillId="0" borderId="0" xfId="0" applyNumberFormat="1" applyFont="1"/>
    <xf numFmtId="0" fontId="9" fillId="4" borderId="0" xfId="0" applyFont="1" applyFill="1" applyAlignment="1">
      <alignment horizontal="left" vertical="center" indent="1"/>
    </xf>
    <xf numFmtId="0" fontId="14" fillId="0" borderId="0" xfId="0" applyFont="1" applyAlignment="1">
      <alignment horizontal="center"/>
    </xf>
    <xf numFmtId="166" fontId="12" fillId="4" borderId="0" xfId="0" applyNumberFormat="1" applyFont="1" applyFill="1" applyAlignment="1">
      <alignment horizontal="center" vertical="center"/>
    </xf>
    <xf numFmtId="9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166" fontId="9" fillId="4" borderId="0" xfId="0" applyNumberFormat="1" applyFont="1" applyFill="1" applyAlignment="1">
      <alignment horizontal="left" vertical="center" indent="1"/>
    </xf>
    <xf numFmtId="0" fontId="16" fillId="4" borderId="0" xfId="0" applyFont="1" applyFill="1"/>
    <xf numFmtId="164" fontId="6" fillId="3" borderId="0" xfId="0" applyNumberFormat="1" applyFont="1" applyFill="1" applyAlignment="1">
      <alignment horizontal="right" vertical="center" wrapText="1" indent="1"/>
    </xf>
    <xf numFmtId="164" fontId="9" fillId="4" borderId="0" xfId="0" applyNumberFormat="1" applyFont="1" applyFill="1" applyAlignment="1">
      <alignment horizontal="left" vertical="center" wrapText="1" indent="1"/>
    </xf>
    <xf numFmtId="0" fontId="15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/>
    <xf numFmtId="164" fontId="6" fillId="7" borderId="0" xfId="0" applyNumberFormat="1" applyFont="1" applyFill="1" applyAlignment="1">
      <alignment horizontal="left" vertical="center" indent="1"/>
    </xf>
    <xf numFmtId="164" fontId="7" fillId="7" borderId="0" xfId="0" applyNumberFormat="1" applyFont="1" applyFill="1" applyAlignment="1">
      <alignment horizontal="center" vertical="center"/>
    </xf>
    <xf numFmtId="9" fontId="7" fillId="7" borderId="0" xfId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right" vertical="center" indent="1"/>
    </xf>
    <xf numFmtId="44" fontId="6" fillId="4" borderId="2" xfId="0" applyNumberFormat="1" applyFont="1" applyFill="1" applyBorder="1" applyAlignment="1">
      <alignment horizontal="right" vertical="center" indent="1"/>
    </xf>
    <xf numFmtId="166" fontId="6" fillId="3" borderId="2" xfId="0" applyNumberFormat="1" applyFont="1" applyFill="1" applyBorder="1" applyAlignment="1">
      <alignment horizontal="right" vertical="center" indent="1"/>
    </xf>
    <xf numFmtId="166" fontId="12" fillId="2" borderId="2" xfId="0" applyNumberFormat="1" applyFont="1" applyFill="1" applyBorder="1" applyAlignment="1">
      <alignment horizontal="right" vertical="center" indent="1"/>
    </xf>
    <xf numFmtId="166" fontId="11" fillId="4" borderId="2" xfId="0" applyNumberFormat="1" applyFont="1" applyFill="1" applyBorder="1" applyAlignment="1">
      <alignment horizontal="right" vertical="center" indent="1"/>
    </xf>
    <xf numFmtId="166" fontId="9" fillId="2" borderId="2" xfId="0" applyNumberFormat="1" applyFont="1" applyFill="1" applyBorder="1" applyAlignment="1">
      <alignment horizontal="left" vertical="center" indent="1"/>
    </xf>
    <xf numFmtId="9" fontId="9" fillId="2" borderId="2" xfId="1" applyFont="1" applyFill="1" applyBorder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9" fontId="12" fillId="2" borderId="3" xfId="1" applyFont="1" applyFill="1" applyBorder="1" applyAlignment="1">
      <alignment horizontal="center" vertical="center"/>
    </xf>
    <xf numFmtId="9" fontId="12" fillId="4" borderId="3" xfId="1" applyFont="1" applyFill="1" applyBorder="1" applyAlignment="1">
      <alignment horizontal="center" vertical="center"/>
    </xf>
    <xf numFmtId="9" fontId="7" fillId="3" borderId="3" xfId="1" applyFont="1" applyFill="1" applyBorder="1" applyAlignment="1">
      <alignment horizontal="center" vertical="center"/>
    </xf>
    <xf numFmtId="9" fontId="12" fillId="3" borderId="3" xfId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 indent="1"/>
    </xf>
    <xf numFmtId="0" fontId="18" fillId="4" borderId="2" xfId="0" applyFont="1" applyFill="1" applyBorder="1" applyAlignment="1">
      <alignment horizontal="left" vertical="center" wrapText="1" indent="1"/>
    </xf>
    <xf numFmtId="9" fontId="7" fillId="4" borderId="2" xfId="0" applyNumberFormat="1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left" vertical="center" indent="1"/>
    </xf>
    <xf numFmtId="9" fontId="9" fillId="2" borderId="2" xfId="0" applyNumberFormat="1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 indent="1"/>
    </xf>
    <xf numFmtId="164" fontId="9" fillId="8" borderId="0" xfId="0" applyNumberFormat="1" applyFont="1" applyFill="1" applyAlignment="1">
      <alignment horizontal="right" vertical="center" indent="1"/>
    </xf>
    <xf numFmtId="164" fontId="10" fillId="8" borderId="0" xfId="0" applyNumberFormat="1" applyFont="1" applyFill="1" applyAlignment="1">
      <alignment horizontal="right" vertical="center" indent="1"/>
    </xf>
    <xf numFmtId="0" fontId="2" fillId="7" borderId="3" xfId="0" applyFont="1" applyFill="1" applyBorder="1"/>
    <xf numFmtId="0" fontId="2" fillId="7" borderId="4" xfId="0" applyFont="1" applyFill="1" applyBorder="1"/>
    <xf numFmtId="166" fontId="9" fillId="7" borderId="5" xfId="0" applyNumberFormat="1" applyFont="1" applyFill="1" applyBorder="1" applyAlignment="1">
      <alignment horizontal="left" vertical="center" indent="1"/>
    </xf>
    <xf numFmtId="164" fontId="19" fillId="9" borderId="2" xfId="0" applyNumberFormat="1" applyFont="1" applyFill="1" applyBorder="1" applyAlignment="1">
      <alignment horizontal="right" vertical="center" indent="1"/>
    </xf>
    <xf numFmtId="0" fontId="8" fillId="10" borderId="0" xfId="0" applyFont="1" applyFill="1" applyAlignment="1">
      <alignment horizontal="left" vertical="center" indent="1"/>
    </xf>
    <xf numFmtId="0" fontId="8" fillId="10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right" vertical="center" indent="1"/>
    </xf>
    <xf numFmtId="0" fontId="6" fillId="4" borderId="2" xfId="0" applyFont="1" applyFill="1" applyBorder="1" applyAlignment="1">
      <alignment horizontal="right" vertical="center" indent="1"/>
    </xf>
    <xf numFmtId="166" fontId="6" fillId="0" borderId="2" xfId="0" applyNumberFormat="1" applyFont="1" applyBorder="1" applyAlignment="1">
      <alignment horizontal="right" vertical="center" indent="1"/>
    </xf>
    <xf numFmtId="0" fontId="6" fillId="4" borderId="2" xfId="3" applyNumberFormat="1" applyFont="1" applyFill="1" applyBorder="1" applyAlignment="1">
      <alignment horizontal="right" vertical="center" indent="1"/>
    </xf>
    <xf numFmtId="164" fontId="9" fillId="7" borderId="0" xfId="0" applyNumberFormat="1" applyFont="1" applyFill="1" applyAlignment="1">
      <alignment horizontal="left" vertical="center" wrapText="1" indent="1"/>
    </xf>
    <xf numFmtId="0" fontId="8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2" fillId="4" borderId="8" xfId="0" applyFont="1" applyFill="1" applyBorder="1"/>
    <xf numFmtId="3" fontId="6" fillId="2" borderId="2" xfId="0" applyNumberFormat="1" applyFont="1" applyFill="1" applyBorder="1" applyAlignment="1">
      <alignment horizontal="right" vertical="center" indent="1"/>
    </xf>
    <xf numFmtId="166" fontId="9" fillId="2" borderId="2" xfId="0" applyNumberFormat="1" applyFont="1" applyFill="1" applyBorder="1" applyAlignment="1">
      <alignment horizontal="right" vertical="center" indent="1"/>
    </xf>
    <xf numFmtId="3" fontId="6" fillId="2" borderId="6" xfId="0" applyNumberFormat="1" applyFont="1" applyFill="1" applyBorder="1" applyAlignment="1">
      <alignment horizontal="right" vertical="center" indent="1"/>
    </xf>
    <xf numFmtId="3" fontId="6" fillId="2" borderId="3" xfId="0" applyNumberFormat="1" applyFont="1" applyFill="1" applyBorder="1" applyAlignment="1">
      <alignment horizontal="right" vertical="center" indent="1"/>
    </xf>
    <xf numFmtId="166" fontId="9" fillId="2" borderId="3" xfId="0" applyNumberFormat="1" applyFont="1" applyFill="1" applyBorder="1" applyAlignment="1">
      <alignment horizontal="right" vertical="center" indent="1"/>
    </xf>
    <xf numFmtId="9" fontId="9" fillId="7" borderId="3" xfId="1" applyFont="1" applyFill="1" applyBorder="1" applyAlignment="1">
      <alignment horizontal="right" vertical="center" indent="1"/>
    </xf>
    <xf numFmtId="9" fontId="9" fillId="7" borderId="4" xfId="1" applyFont="1" applyFill="1" applyBorder="1" applyAlignment="1">
      <alignment horizontal="right" vertical="center" indent="1"/>
    </xf>
    <xf numFmtId="44" fontId="9" fillId="7" borderId="5" xfId="1" applyNumberFormat="1" applyFont="1" applyFill="1" applyBorder="1" applyAlignment="1">
      <alignment horizontal="right" vertical="center" indent="1"/>
    </xf>
    <xf numFmtId="166" fontId="9" fillId="8" borderId="2" xfId="0" applyNumberFormat="1" applyFont="1" applyFill="1" applyBorder="1" applyAlignment="1">
      <alignment horizontal="left" vertical="center" indent="1"/>
    </xf>
    <xf numFmtId="9" fontId="9" fillId="8" borderId="2" xfId="1" applyFont="1" applyFill="1" applyBorder="1" applyAlignment="1">
      <alignment horizontal="right" vertical="center" indent="1"/>
    </xf>
    <xf numFmtId="164" fontId="19" fillId="11" borderId="2" xfId="0" applyNumberFormat="1" applyFont="1" applyFill="1" applyBorder="1" applyAlignment="1">
      <alignment horizontal="right" vertical="center" indent="1"/>
    </xf>
    <xf numFmtId="164" fontId="8" fillId="11" borderId="0" xfId="0" applyNumberFormat="1" applyFont="1" applyFill="1" applyAlignment="1">
      <alignment horizontal="left" vertical="center" wrapText="1" indent="1"/>
    </xf>
    <xf numFmtId="164" fontId="20" fillId="11" borderId="0" xfId="0" applyNumberFormat="1" applyFont="1" applyFill="1" applyAlignment="1">
      <alignment horizontal="left" vertical="center" indent="1"/>
    </xf>
    <xf numFmtId="0" fontId="6" fillId="4" borderId="7" xfId="0" applyFont="1" applyFill="1" applyBorder="1" applyAlignment="1">
      <alignment horizontal="right" vertical="center" indent="1"/>
    </xf>
    <xf numFmtId="9" fontId="9" fillId="5" borderId="2" xfId="1" applyFont="1" applyFill="1" applyBorder="1" applyAlignment="1">
      <alignment horizontal="right" vertical="center" indent="1"/>
    </xf>
    <xf numFmtId="166" fontId="9" fillId="5" borderId="3" xfId="0" applyNumberFormat="1" applyFont="1" applyFill="1" applyBorder="1" applyAlignment="1">
      <alignment horizontal="left" vertical="center" indent="1"/>
    </xf>
    <xf numFmtId="166" fontId="9" fillId="5" borderId="4" xfId="0" applyNumberFormat="1" applyFont="1" applyFill="1" applyBorder="1" applyAlignment="1">
      <alignment horizontal="left" vertical="center" indent="1"/>
    </xf>
    <xf numFmtId="44" fontId="9" fillId="5" borderId="5" xfId="0" applyNumberFormat="1" applyFont="1" applyFill="1" applyBorder="1" applyAlignment="1">
      <alignment horizontal="left" vertical="center" indent="1"/>
    </xf>
    <xf numFmtId="164" fontId="19" fillId="11" borderId="2" xfId="0" applyNumberFormat="1" applyFont="1" applyFill="1" applyBorder="1" applyAlignment="1">
      <alignment horizontal="left" vertical="center" wrapText="1" indent="1"/>
    </xf>
    <xf numFmtId="164" fontId="19" fillId="11" borderId="2" xfId="0" applyNumberFormat="1" applyFont="1" applyFill="1" applyBorder="1" applyAlignment="1">
      <alignment horizontal="right" vertical="center" wrapText="1" indent="1"/>
    </xf>
    <xf numFmtId="0" fontId="13" fillId="4" borderId="8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44" fontId="6" fillId="0" borderId="2" xfId="0" applyNumberFormat="1" applyFont="1" applyBorder="1" applyAlignment="1">
      <alignment horizontal="right" vertical="center" indent="1"/>
    </xf>
    <xf numFmtId="0" fontId="6" fillId="3" borderId="2" xfId="0" applyFont="1" applyFill="1" applyBorder="1" applyAlignment="1">
      <alignment horizontal="right" vertical="center" indent="1"/>
    </xf>
    <xf numFmtId="44" fontId="6" fillId="0" borderId="7" xfId="0" applyNumberFormat="1" applyFont="1" applyBorder="1" applyAlignment="1">
      <alignment horizontal="right" vertical="center" indent="1"/>
    </xf>
    <xf numFmtId="0" fontId="22" fillId="6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BF2F7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1&amp;utm_language=ES&amp;utm_source=template-excel&amp;utm_medium=content&amp;utm_campaign=ic-Justification+and+Total+Cost+of+Ownership+ROI--excel-27771-es&amp;lpa=ic+Justification+and+Total+Cost+of+Ownership+ROI-+excel+2777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698500</xdr:colOff>
      <xdr:row>0</xdr:row>
      <xdr:rowOff>88900</xdr:rowOff>
    </xdr:from>
    <xdr:to>
      <xdr:col>8</xdr:col>
      <xdr:colOff>12700</xdr:colOff>
      <xdr:row>0</xdr:row>
      <xdr:rowOff>551215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479AC6-7C95-D7BB-5DF6-962E5A4B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14100" y="88900"/>
          <a:ext cx="3086100" cy="462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Justification+and+Total+Cost+of+Ownership+ROI--excel-27771-es&amp;lpa=ic+Justification+and+Total+Cost+of+Ownership+ROI-+excel+2777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6.5" style="1" customWidth="1"/>
    <col min="3" max="5" width="18.83203125" style="1" customWidth="1"/>
    <col min="6" max="6" width="21.6640625" style="1" customWidth="1"/>
    <col min="7" max="7" width="18.5" style="18" customWidth="1"/>
    <col min="8" max="8" width="31" style="1" customWidth="1"/>
    <col min="9" max="9" width="3.33203125" style="1" customWidth="1"/>
    <col min="10" max="16384" width="10.83203125" style="1"/>
  </cols>
  <sheetData>
    <row r="1" spans="1:8" customFormat="1" ht="50.25" customHeight="1">
      <c r="A1" s="1"/>
      <c r="B1" s="3" t="s">
        <v>4</v>
      </c>
      <c r="C1" s="3"/>
      <c r="G1" s="15"/>
    </row>
    <row r="2" spans="1:8" s="2" customFormat="1" ht="20.25" customHeight="1">
      <c r="B2" s="54" t="s">
        <v>5</v>
      </c>
      <c r="C2" s="55" t="s">
        <v>6</v>
      </c>
      <c r="D2" s="55" t="s">
        <v>7</v>
      </c>
      <c r="E2" s="55" t="s">
        <v>8</v>
      </c>
      <c r="F2" s="55" t="s">
        <v>9</v>
      </c>
      <c r="G2" s="55" t="s">
        <v>10</v>
      </c>
      <c r="H2" s="54" t="s">
        <v>11</v>
      </c>
    </row>
    <row r="3" spans="1:8" ht="20.25" customHeight="1">
      <c r="B3" s="26" t="s">
        <v>0</v>
      </c>
      <c r="C3" s="26"/>
      <c r="D3" s="26"/>
      <c r="E3" s="26"/>
      <c r="F3" s="26"/>
      <c r="G3" s="27"/>
      <c r="H3" s="41"/>
    </row>
    <row r="4" spans="1:8" ht="20.25" customHeight="1">
      <c r="B4" s="47" t="s">
        <v>12</v>
      </c>
      <c r="C4" s="29">
        <v>18000</v>
      </c>
      <c r="D4" s="29">
        <v>18000</v>
      </c>
      <c r="E4" s="30">
        <v>0</v>
      </c>
      <c r="F4" s="31">
        <f>SUM(C4:E4)</f>
        <v>36000</v>
      </c>
      <c r="G4" s="36"/>
      <c r="H4" s="41"/>
    </row>
    <row r="5" spans="1:8" ht="20.25" customHeight="1">
      <c r="B5" s="47" t="s">
        <v>13</v>
      </c>
      <c r="C5" s="29">
        <v>6000</v>
      </c>
      <c r="D5" s="29">
        <v>0</v>
      </c>
      <c r="E5" s="29">
        <v>0</v>
      </c>
      <c r="F5" s="31">
        <f t="shared" ref="F5:F6" si="0">SUM(C5:E5)</f>
        <v>6000</v>
      </c>
      <c r="G5" s="36"/>
      <c r="H5" s="41"/>
    </row>
    <row r="6" spans="1:8" ht="20.25" customHeight="1">
      <c r="B6" s="47" t="s">
        <v>14</v>
      </c>
      <c r="C6" s="29">
        <v>3000</v>
      </c>
      <c r="D6" s="29">
        <v>0</v>
      </c>
      <c r="E6" s="29">
        <v>0</v>
      </c>
      <c r="F6" s="31">
        <f t="shared" si="0"/>
        <v>3000</v>
      </c>
      <c r="G6" s="36"/>
      <c r="H6" s="41"/>
    </row>
    <row r="7" spans="1:8" ht="20.25" customHeight="1">
      <c r="B7" s="48" t="s">
        <v>15</v>
      </c>
      <c r="C7" s="32">
        <f>SUM(C3:C6)</f>
        <v>27000</v>
      </c>
      <c r="D7" s="32">
        <f>SUM(D3:D6)</f>
        <v>18000</v>
      </c>
      <c r="E7" s="32">
        <f>SUM(E3:E6)</f>
        <v>0</v>
      </c>
      <c r="F7" s="32">
        <f>SUM(F3:F6)</f>
        <v>45000</v>
      </c>
      <c r="G7" s="37">
        <f>F7/$F$38</f>
        <v>8.6633425100591036E-3</v>
      </c>
      <c r="H7" s="41"/>
    </row>
    <row r="8" spans="1:8" ht="20.25" customHeight="1">
      <c r="B8" s="26" t="s">
        <v>1</v>
      </c>
      <c r="C8" s="26"/>
      <c r="D8" s="26"/>
      <c r="E8" s="26"/>
      <c r="F8" s="26"/>
      <c r="G8" s="28"/>
      <c r="H8" s="41"/>
    </row>
    <row r="9" spans="1:8" ht="20.25" customHeight="1">
      <c r="B9" s="47" t="s">
        <v>16</v>
      </c>
      <c r="C9" s="29">
        <v>35000</v>
      </c>
      <c r="D9" s="29">
        <v>34000</v>
      </c>
      <c r="E9" s="29">
        <v>2300</v>
      </c>
      <c r="F9" s="31">
        <f>SUM(C9:E9)</f>
        <v>71300</v>
      </c>
      <c r="G9" s="36"/>
      <c r="H9" s="41"/>
    </row>
    <row r="10" spans="1:8" ht="20.25" customHeight="1">
      <c r="B10" s="47" t="s">
        <v>17</v>
      </c>
      <c r="C10" s="29">
        <v>12000</v>
      </c>
      <c r="D10" s="29">
        <v>24000</v>
      </c>
      <c r="E10" s="29">
        <v>24000</v>
      </c>
      <c r="F10" s="31">
        <f t="shared" ref="F10:F12" si="1">SUM(C10:E10)</f>
        <v>60000</v>
      </c>
      <c r="G10" s="36"/>
      <c r="H10" s="41"/>
    </row>
    <row r="11" spans="1:8" ht="20.25" customHeight="1">
      <c r="B11" s="47" t="s">
        <v>18</v>
      </c>
      <c r="C11" s="29">
        <v>60000</v>
      </c>
      <c r="D11" s="29">
        <v>60000</v>
      </c>
      <c r="E11" s="29">
        <v>60000</v>
      </c>
      <c r="F11" s="31">
        <f t="shared" si="1"/>
        <v>180000</v>
      </c>
      <c r="G11" s="36"/>
      <c r="H11" s="41"/>
    </row>
    <row r="12" spans="1:8" ht="20.25" customHeight="1">
      <c r="B12" s="49" t="s">
        <v>19</v>
      </c>
      <c r="C12" s="33">
        <v>120000</v>
      </c>
      <c r="D12" s="33">
        <v>120000</v>
      </c>
      <c r="E12" s="33">
        <v>120000</v>
      </c>
      <c r="F12" s="31">
        <f t="shared" si="1"/>
        <v>360000</v>
      </c>
      <c r="G12" s="38"/>
      <c r="H12" s="41"/>
    </row>
    <row r="13" spans="1:8" ht="20.25" customHeight="1">
      <c r="B13" s="48" t="s">
        <v>20</v>
      </c>
      <c r="C13" s="32">
        <f>SUM(C9:C12)</f>
        <v>227000</v>
      </c>
      <c r="D13" s="32">
        <f>SUM(D9:D12)</f>
        <v>238000</v>
      </c>
      <c r="E13" s="32">
        <f>SUM(E9:E12)</f>
        <v>206300</v>
      </c>
      <c r="F13" s="32">
        <f>SUM(F9:F12)</f>
        <v>671300</v>
      </c>
      <c r="G13" s="37">
        <f>F13/$F$38</f>
        <v>0.12923781837783724</v>
      </c>
      <c r="H13" s="41"/>
    </row>
    <row r="14" spans="1:8" s="6" customFormat="1" ht="20.25" customHeight="1">
      <c r="B14" s="26" t="s">
        <v>21</v>
      </c>
      <c r="C14" s="26"/>
      <c r="D14" s="26"/>
      <c r="E14" s="26"/>
      <c r="F14" s="26"/>
      <c r="G14" s="28"/>
      <c r="H14" s="41"/>
    </row>
    <row r="15" spans="1:8" ht="20.25" customHeight="1">
      <c r="B15" s="47" t="s">
        <v>22</v>
      </c>
      <c r="C15" s="29">
        <v>126000</v>
      </c>
      <c r="D15" s="29">
        <v>18000</v>
      </c>
      <c r="E15" s="30">
        <v>0</v>
      </c>
      <c r="F15" s="31">
        <f>SUM(C15:E15)</f>
        <v>144000</v>
      </c>
      <c r="G15" s="36"/>
      <c r="H15" s="41"/>
    </row>
    <row r="16" spans="1:8" ht="20.25" customHeight="1">
      <c r="B16" s="47" t="s">
        <v>23</v>
      </c>
      <c r="C16" s="29">
        <v>6000</v>
      </c>
      <c r="D16" s="29">
        <v>0</v>
      </c>
      <c r="E16" s="29">
        <v>0</v>
      </c>
      <c r="F16" s="31">
        <f t="shared" ref="F16:F17" si="2">SUM(C16:E16)</f>
        <v>6000</v>
      </c>
      <c r="G16" s="36"/>
      <c r="H16" s="41"/>
    </row>
    <row r="17" spans="2:8" ht="20.25" customHeight="1">
      <c r="B17" s="47" t="s">
        <v>24</v>
      </c>
      <c r="C17" s="29">
        <v>3000</v>
      </c>
      <c r="D17" s="29">
        <v>0</v>
      </c>
      <c r="E17" s="29">
        <v>0</v>
      </c>
      <c r="F17" s="31">
        <f t="shared" si="2"/>
        <v>3000</v>
      </c>
      <c r="G17" s="36"/>
      <c r="H17" s="41"/>
    </row>
    <row r="18" spans="2:8" ht="20.25" customHeight="1">
      <c r="B18" s="48" t="s">
        <v>25</v>
      </c>
      <c r="C18" s="32">
        <f>SUM(C14:C17)</f>
        <v>135000</v>
      </c>
      <c r="D18" s="32">
        <f>SUM(D14:D17)</f>
        <v>18000</v>
      </c>
      <c r="E18" s="32">
        <f>SUM(E14:E17)</f>
        <v>0</v>
      </c>
      <c r="F18" s="32">
        <f>SUM(F14:F17)</f>
        <v>153000</v>
      </c>
      <c r="G18" s="37">
        <f>F18/$F$38</f>
        <v>2.9455364534200952E-2</v>
      </c>
      <c r="H18" s="41"/>
    </row>
    <row r="19" spans="2:8" ht="20.25" customHeight="1">
      <c r="B19" s="26" t="s">
        <v>26</v>
      </c>
      <c r="C19" s="26"/>
      <c r="D19" s="26"/>
      <c r="E19" s="26"/>
      <c r="F19" s="26"/>
      <c r="G19" s="28"/>
      <c r="H19" s="41"/>
    </row>
    <row r="20" spans="2:8" ht="20.25" customHeight="1">
      <c r="B20" s="47" t="s">
        <v>27</v>
      </c>
      <c r="C20" s="29">
        <v>60000</v>
      </c>
      <c r="D20" s="29">
        <v>120000</v>
      </c>
      <c r="E20" s="29">
        <v>120000</v>
      </c>
      <c r="F20" s="31">
        <f>SUM(C20:E20)</f>
        <v>300000</v>
      </c>
      <c r="G20" s="36"/>
      <c r="H20" s="41"/>
    </row>
    <row r="21" spans="2:8" ht="20.25" customHeight="1">
      <c r="B21" s="48" t="s">
        <v>28</v>
      </c>
      <c r="C21" s="32">
        <f>SUM(C20)</f>
        <v>60000</v>
      </c>
      <c r="D21" s="32">
        <f t="shared" ref="D21:F21" si="3">SUM(D20)</f>
        <v>120000</v>
      </c>
      <c r="E21" s="32">
        <f t="shared" si="3"/>
        <v>120000</v>
      </c>
      <c r="F21" s="32">
        <f t="shared" si="3"/>
        <v>300000</v>
      </c>
      <c r="G21" s="37">
        <f>F21/$F$38</f>
        <v>5.7755616733727352E-2</v>
      </c>
      <c r="H21" s="41"/>
    </row>
    <row r="22" spans="2:8" ht="20.25" customHeight="1">
      <c r="B22" s="26" t="s">
        <v>29</v>
      </c>
      <c r="C22" s="26"/>
      <c r="D22" s="26"/>
      <c r="E22" s="26"/>
      <c r="F22" s="26"/>
      <c r="G22" s="28"/>
      <c r="H22" s="41"/>
    </row>
    <row r="23" spans="2:8" s="6" customFormat="1" ht="20.25" customHeight="1">
      <c r="B23" s="47" t="s">
        <v>30</v>
      </c>
      <c r="C23" s="58">
        <v>50000</v>
      </c>
      <c r="D23" s="58">
        <v>0</v>
      </c>
      <c r="E23" s="58">
        <v>0</v>
      </c>
      <c r="F23" s="31">
        <f>SUM(C23:E23)</f>
        <v>50000</v>
      </c>
      <c r="G23" s="39"/>
      <c r="H23" s="41"/>
    </row>
    <row r="24" spans="2:8" s="6" customFormat="1" ht="20.25" customHeight="1">
      <c r="B24" s="48" t="s">
        <v>31</v>
      </c>
      <c r="C24" s="32">
        <f>SUM(C23)</f>
        <v>50000</v>
      </c>
      <c r="D24" s="32">
        <f t="shared" ref="D24" si="4">SUM(D23)</f>
        <v>0</v>
      </c>
      <c r="E24" s="32">
        <f t="shared" ref="E24" si="5">SUM(E23)</f>
        <v>0</v>
      </c>
      <c r="F24" s="32">
        <f t="shared" ref="F24" si="6">SUM(F23)</f>
        <v>50000</v>
      </c>
      <c r="G24" s="40">
        <f>F24/$F$38</f>
        <v>9.6259361222878932E-3</v>
      </c>
      <c r="H24" s="42"/>
    </row>
    <row r="25" spans="2:8" s="6" customFormat="1" ht="11.25" customHeight="1">
      <c r="B25" s="12"/>
      <c r="C25" s="11"/>
      <c r="D25" s="11"/>
      <c r="E25" s="11"/>
      <c r="F25" s="11"/>
      <c r="G25" s="16"/>
      <c r="H25" s="8"/>
    </row>
    <row r="26" spans="2:8" ht="35.25" customHeight="1">
      <c r="B26" s="56" t="s">
        <v>32</v>
      </c>
      <c r="C26" s="34">
        <f>SUM(C24,C21,C18,C13,C7,)</f>
        <v>499000</v>
      </c>
      <c r="D26" s="34">
        <f t="shared" ref="D26:E26" si="7">SUM(D24,D21,D18,D13,D7,)</f>
        <v>394000</v>
      </c>
      <c r="E26" s="34">
        <f t="shared" si="7"/>
        <v>326300</v>
      </c>
      <c r="F26" s="34">
        <f>SUM(C26:E26)</f>
        <v>1219300</v>
      </c>
      <c r="G26" s="35">
        <f>F26/$F$38</f>
        <v>0.23473807827811255</v>
      </c>
      <c r="H26" s="14"/>
    </row>
    <row r="27" spans="2:8" ht="11.25" customHeight="1">
      <c r="C27" s="13"/>
      <c r="G27" s="17"/>
    </row>
    <row r="28" spans="2:8" ht="20.25" customHeight="1">
      <c r="B28" s="54" t="s">
        <v>33</v>
      </c>
      <c r="C28" s="55" t="s">
        <v>6</v>
      </c>
      <c r="D28" s="55" t="s">
        <v>7</v>
      </c>
      <c r="E28" s="55" t="s">
        <v>8</v>
      </c>
      <c r="F28" s="55" t="s">
        <v>34</v>
      </c>
      <c r="G28" s="55" t="s">
        <v>10</v>
      </c>
      <c r="H28" s="54" t="s">
        <v>11</v>
      </c>
    </row>
    <row r="29" spans="2:8" ht="20.25" customHeight="1">
      <c r="B29" s="26" t="s">
        <v>35</v>
      </c>
      <c r="C29" s="26"/>
      <c r="D29" s="26"/>
      <c r="E29" s="26"/>
      <c r="F29" s="26"/>
      <c r="G29" s="27"/>
      <c r="H29" s="41"/>
    </row>
    <row r="30" spans="2:8" ht="20.25" customHeight="1">
      <c r="B30" s="47" t="s">
        <v>36</v>
      </c>
      <c r="C30" s="29">
        <v>200000</v>
      </c>
      <c r="D30" s="29">
        <v>400000</v>
      </c>
      <c r="E30" s="29">
        <v>600000</v>
      </c>
      <c r="F30" s="31">
        <f>SUM(C30:E30)</f>
        <v>1200000</v>
      </c>
      <c r="G30" s="43"/>
      <c r="H30" s="41"/>
    </row>
    <row r="31" spans="2:8" ht="20.25" customHeight="1">
      <c r="B31" s="47" t="s">
        <v>37</v>
      </c>
      <c r="C31" s="29">
        <v>200000</v>
      </c>
      <c r="D31" s="29">
        <v>400000</v>
      </c>
      <c r="E31" s="29">
        <v>600000</v>
      </c>
      <c r="F31" s="31">
        <f t="shared" ref="F31:F33" si="8">SUM(C31:E31)</f>
        <v>1200000</v>
      </c>
      <c r="G31" s="43"/>
      <c r="H31" s="41"/>
    </row>
    <row r="32" spans="2:8" ht="20.25" customHeight="1">
      <c r="B32" s="47" t="s">
        <v>38</v>
      </c>
      <c r="C32" s="29">
        <v>150000</v>
      </c>
      <c r="D32" s="29">
        <v>300000</v>
      </c>
      <c r="E32" s="29">
        <v>450000</v>
      </c>
      <c r="F32" s="31">
        <f t="shared" si="8"/>
        <v>900000</v>
      </c>
      <c r="G32" s="43"/>
      <c r="H32" s="41"/>
    </row>
    <row r="33" spans="2:8" ht="20.25" customHeight="1">
      <c r="B33" s="47" t="s">
        <v>39</v>
      </c>
      <c r="C33" s="29">
        <v>150000</v>
      </c>
      <c r="D33" s="29">
        <v>225000</v>
      </c>
      <c r="E33" s="29">
        <v>300000</v>
      </c>
      <c r="F33" s="31">
        <f t="shared" si="8"/>
        <v>675000</v>
      </c>
      <c r="G33" s="43"/>
      <c r="H33" s="41"/>
    </row>
    <row r="34" spans="2:8" ht="20.25" customHeight="1">
      <c r="B34" s="48" t="s">
        <v>40</v>
      </c>
      <c r="C34" s="32">
        <f>SUM(C30:C33)</f>
        <v>700000</v>
      </c>
      <c r="D34" s="32">
        <f>SUM(D29:D33)</f>
        <v>1325000</v>
      </c>
      <c r="E34" s="32">
        <f>SUM(E29:E33)</f>
        <v>1950000</v>
      </c>
      <c r="F34" s="32">
        <f>SUM(C34:E34)</f>
        <v>3975000</v>
      </c>
      <c r="G34" s="46">
        <f>F34/$F$38</f>
        <v>0.76526192172188745</v>
      </c>
      <c r="H34" s="41"/>
    </row>
    <row r="35" spans="2:8" s="6" customFormat="1" ht="11.25" customHeight="1">
      <c r="C35" s="20"/>
      <c r="F35" s="1"/>
      <c r="G35" s="1"/>
      <c r="H35" s="1"/>
    </row>
    <row r="36" spans="2:8" ht="20.25" customHeight="1">
      <c r="B36" s="56" t="s">
        <v>41</v>
      </c>
      <c r="C36" s="34">
        <f>C34</f>
        <v>700000</v>
      </c>
      <c r="D36" s="34">
        <f t="shared" ref="D36:E36" si="9">D34</f>
        <v>1325000</v>
      </c>
      <c r="E36" s="34">
        <f t="shared" si="9"/>
        <v>1950000</v>
      </c>
      <c r="F36" s="34">
        <f>F34</f>
        <v>3975000</v>
      </c>
      <c r="G36" s="45">
        <f>F36/$F$38</f>
        <v>0.76526192172188745</v>
      </c>
    </row>
    <row r="37" spans="2:8" ht="11.25" customHeight="1">
      <c r="G37" s="1"/>
    </row>
    <row r="38" spans="2:8" ht="20.25" customHeight="1">
      <c r="B38" s="56" t="s">
        <v>42</v>
      </c>
      <c r="C38" s="34">
        <f>SUM(C26,C36)</f>
        <v>1199000</v>
      </c>
      <c r="D38" s="34">
        <f t="shared" ref="D38:E38" si="10">SUM(D26,D36)</f>
        <v>1719000</v>
      </c>
      <c r="E38" s="34">
        <f t="shared" si="10"/>
        <v>2276300</v>
      </c>
      <c r="F38" s="34">
        <f>SUM(C38:E38)</f>
        <v>5194300</v>
      </c>
      <c r="G38" s="45">
        <f>F38/$F$38</f>
        <v>1</v>
      </c>
    </row>
    <row r="39" spans="2:8" ht="11.25" customHeight="1"/>
    <row r="40" spans="2:8" ht="35.25" customHeight="1">
      <c r="B40" s="53" t="s">
        <v>43</v>
      </c>
      <c r="C40" s="50"/>
      <c r="D40" s="51"/>
      <c r="E40" s="51"/>
      <c r="F40" s="52">
        <f>F38/3</f>
        <v>1731433.3333333333</v>
      </c>
    </row>
    <row r="41" spans="2:8" ht="11.25" customHeight="1">
      <c r="G41" s="23"/>
      <c r="H41" s="6"/>
    </row>
    <row r="42" spans="2:8" ht="20.25" customHeight="1">
      <c r="B42" s="54" t="s">
        <v>44</v>
      </c>
      <c r="C42" s="55" t="s">
        <v>6</v>
      </c>
      <c r="D42" s="55" t="s">
        <v>7</v>
      </c>
      <c r="E42" s="55" t="s">
        <v>8</v>
      </c>
      <c r="F42" s="55" t="s">
        <v>34</v>
      </c>
      <c r="G42" s="61"/>
      <c r="H42" s="24" t="s">
        <v>45</v>
      </c>
    </row>
    <row r="43" spans="2:8">
      <c r="B43" s="60" t="s">
        <v>46</v>
      </c>
      <c r="C43" s="26"/>
      <c r="D43" s="26"/>
      <c r="E43" s="26"/>
      <c r="F43" s="26"/>
      <c r="G43" s="62"/>
      <c r="H43" s="6"/>
    </row>
    <row r="44" spans="2:8" ht="20.25" customHeight="1">
      <c r="B44" s="9" t="s">
        <v>47</v>
      </c>
      <c r="C44" s="57">
        <v>25</v>
      </c>
      <c r="D44" s="57">
        <v>50</v>
      </c>
      <c r="E44" s="57">
        <v>100</v>
      </c>
      <c r="F44" s="86">
        <f>SUM(C44:E44)</f>
        <v>175</v>
      </c>
      <c r="G44" s="63"/>
      <c r="H44" s="6"/>
    </row>
    <row r="45" spans="2:8" ht="20.25" customHeight="1">
      <c r="B45" s="9" t="s">
        <v>48</v>
      </c>
      <c r="C45" s="59">
        <v>150</v>
      </c>
      <c r="D45" s="26"/>
      <c r="E45" s="26"/>
      <c r="F45" s="26"/>
      <c r="G45" s="63"/>
      <c r="H45" s="6"/>
    </row>
    <row r="46" spans="2:8" ht="20.25" customHeight="1">
      <c r="B46" s="9" t="s">
        <v>49</v>
      </c>
      <c r="C46" s="67">
        <f>$C$45*C44</f>
        <v>3750</v>
      </c>
      <c r="D46" s="65">
        <f t="shared" ref="D46:E46" si="11">$C$45*D44</f>
        <v>7500</v>
      </c>
      <c r="E46" s="65">
        <f t="shared" si="11"/>
        <v>15000</v>
      </c>
      <c r="F46" s="68">
        <f>SUM(C46:E46)</f>
        <v>26250</v>
      </c>
      <c r="G46" s="64"/>
      <c r="H46" s="6"/>
    </row>
    <row r="47" spans="2:8" ht="28">
      <c r="B47" s="21" t="s">
        <v>50</v>
      </c>
      <c r="C47" s="89">
        <v>264</v>
      </c>
      <c r="D47" s="26"/>
      <c r="E47" s="26"/>
      <c r="F47" s="26"/>
      <c r="G47" s="64"/>
      <c r="H47" s="6"/>
    </row>
    <row r="48" spans="2:8" ht="20.25" customHeight="1">
      <c r="B48" s="10" t="s">
        <v>51</v>
      </c>
      <c r="C48" s="66">
        <f>($C$47*C46)</f>
        <v>990000</v>
      </c>
      <c r="D48" s="66">
        <f>($C$47*D46)</f>
        <v>1980000</v>
      </c>
      <c r="E48" s="66">
        <f>($C$47*E46)</f>
        <v>3960000</v>
      </c>
      <c r="F48" s="69">
        <f>(C48+D48+E48)</f>
        <v>6930000</v>
      </c>
      <c r="G48" s="64"/>
      <c r="H48" s="6"/>
    </row>
    <row r="49" spans="2:8" ht="20.25" customHeight="1">
      <c r="B49" s="60" t="s">
        <v>52</v>
      </c>
      <c r="C49" s="26"/>
      <c r="D49" s="26"/>
      <c r="E49" s="26"/>
      <c r="F49" s="26"/>
      <c r="G49" s="64"/>
      <c r="H49" s="6"/>
    </row>
    <row r="50" spans="2:8" ht="20.25" customHeight="1">
      <c r="B50" s="9" t="s">
        <v>53</v>
      </c>
      <c r="C50" s="57">
        <v>1</v>
      </c>
      <c r="D50" s="57">
        <v>2</v>
      </c>
      <c r="E50" s="57">
        <v>4</v>
      </c>
      <c r="F50" s="88">
        <f t="shared" ref="F50" si="12">SUM(C50:E50)</f>
        <v>7</v>
      </c>
      <c r="G50" s="64"/>
      <c r="H50" s="6"/>
    </row>
    <row r="51" spans="2:8" ht="20.25" customHeight="1">
      <c r="B51" s="9" t="s">
        <v>54</v>
      </c>
      <c r="C51" s="59">
        <v>150</v>
      </c>
      <c r="D51" s="26"/>
      <c r="E51" s="26"/>
      <c r="F51" s="26"/>
      <c r="G51" s="64"/>
      <c r="H51" s="6"/>
    </row>
    <row r="52" spans="2:8" ht="20.25" customHeight="1">
      <c r="B52" s="9" t="s">
        <v>49</v>
      </c>
      <c r="C52" s="65">
        <f>$C$51*C50</f>
        <v>150</v>
      </c>
      <c r="D52" s="65">
        <f t="shared" ref="D52:E52" si="13">$C$51*D50</f>
        <v>300</v>
      </c>
      <c r="E52" s="65">
        <f t="shared" si="13"/>
        <v>600</v>
      </c>
      <c r="F52" s="65">
        <f t="shared" ref="F52" si="14">SUM(C52:E52)</f>
        <v>1050</v>
      </c>
      <c r="G52" s="64"/>
      <c r="H52" s="6"/>
    </row>
    <row r="53" spans="2:8" ht="20.25" customHeight="1">
      <c r="B53" s="21" t="s">
        <v>55</v>
      </c>
      <c r="C53" s="58">
        <v>1200</v>
      </c>
      <c r="D53" s="26"/>
      <c r="E53" s="26"/>
      <c r="F53" s="26"/>
      <c r="G53" s="64"/>
      <c r="H53" s="6"/>
    </row>
    <row r="54" spans="2:8" ht="20.25" customHeight="1">
      <c r="B54" s="10" t="s">
        <v>56</v>
      </c>
      <c r="C54" s="66">
        <f>($C$47*C52)</f>
        <v>39600</v>
      </c>
      <c r="D54" s="66">
        <f t="shared" ref="D54:E54" si="15">($C$47*D52)</f>
        <v>79200</v>
      </c>
      <c r="E54" s="66">
        <f t="shared" si="15"/>
        <v>158400</v>
      </c>
      <c r="F54" s="66">
        <f>C54+D54+E54</f>
        <v>277200</v>
      </c>
      <c r="G54" s="64"/>
      <c r="H54" s="6"/>
    </row>
    <row r="55" spans="2:8" ht="11.25" customHeight="1">
      <c r="G55" s="23"/>
    </row>
    <row r="56" spans="2:8" ht="20.25" customHeight="1">
      <c r="B56" s="53" t="s">
        <v>57</v>
      </c>
      <c r="C56" s="73">
        <f>-SUM(C54,C48)</f>
        <v>-1029600</v>
      </c>
      <c r="D56" s="73">
        <f t="shared" ref="D56:F56" si="16">-SUM(D54,D48)</f>
        <v>-2059200</v>
      </c>
      <c r="E56" s="73">
        <f t="shared" si="16"/>
        <v>-4118400</v>
      </c>
      <c r="F56" s="73">
        <f t="shared" si="16"/>
        <v>-7207200</v>
      </c>
      <c r="G56" s="23"/>
    </row>
    <row r="57" spans="2:8" ht="11.25" customHeight="1">
      <c r="C57" s="6"/>
      <c r="D57" s="6"/>
      <c r="E57" s="6"/>
      <c r="F57" s="6"/>
      <c r="G57" s="23"/>
    </row>
    <row r="58" spans="2:8" ht="20.25" customHeight="1">
      <c r="B58" s="53" t="s">
        <v>58</v>
      </c>
      <c r="C58" s="73">
        <f>C56+C38</f>
        <v>169400</v>
      </c>
      <c r="D58" s="73">
        <f t="shared" ref="D58:E58" si="17">D56+D38</f>
        <v>-340200</v>
      </c>
      <c r="E58" s="73">
        <f t="shared" si="17"/>
        <v>-1842100</v>
      </c>
      <c r="F58" s="73">
        <f>SUM(C58:E58)</f>
        <v>-2012900</v>
      </c>
      <c r="G58" s="23"/>
    </row>
    <row r="59" spans="2:8" ht="20.25" customHeight="1">
      <c r="B59" s="53" t="s">
        <v>2</v>
      </c>
      <c r="C59" s="74">
        <f>IFERROR(-C58/C38,0)</f>
        <v>-0.14128440366972478</v>
      </c>
      <c r="D59" s="74">
        <f>IFERROR(-D58/D38,0)</f>
        <v>0.19790575916230366</v>
      </c>
      <c r="E59" s="74">
        <f>IFERROR(-E58/E38,0)</f>
        <v>0.80925185608223871</v>
      </c>
      <c r="F59" s="74">
        <f>IFERROR(-F58/F38,0)</f>
        <v>0.387520936411066</v>
      </c>
      <c r="G59" s="23"/>
    </row>
    <row r="60" spans="2:8" ht="11.25" customHeight="1">
      <c r="G60" s="23"/>
    </row>
    <row r="61" spans="2:8" ht="35.25" customHeight="1">
      <c r="B61" s="75" t="s">
        <v>59</v>
      </c>
      <c r="C61" s="70"/>
      <c r="D61" s="71"/>
      <c r="E61" s="71"/>
      <c r="F61" s="72">
        <f>F56/3</f>
        <v>-2402400</v>
      </c>
      <c r="G61" s="23"/>
    </row>
    <row r="62" spans="2:8" ht="11.25" customHeight="1">
      <c r="G62" s="23"/>
    </row>
    <row r="63" spans="2:8" ht="20.25" customHeight="1">
      <c r="B63" s="76" t="s">
        <v>60</v>
      </c>
      <c r="C63" s="77"/>
      <c r="D63" s="77"/>
      <c r="E63" s="77"/>
      <c r="F63" s="77"/>
      <c r="G63" s="61"/>
      <c r="H63" s="24"/>
    </row>
    <row r="64" spans="2:8" ht="20.25" customHeight="1">
      <c r="B64" s="9" t="s">
        <v>61</v>
      </c>
      <c r="C64" s="78">
        <v>22</v>
      </c>
      <c r="D64" s="57">
        <v>50</v>
      </c>
      <c r="E64" s="57">
        <v>5000</v>
      </c>
      <c r="F64" s="86">
        <f>SUM(C64:E64)</f>
        <v>5072</v>
      </c>
      <c r="G64" s="85"/>
    </row>
    <row r="65" spans="2:8" ht="20.25" customHeight="1">
      <c r="B65" s="21" t="s">
        <v>62</v>
      </c>
      <c r="C65" s="87">
        <v>-3463.6</v>
      </c>
      <c r="D65" s="26"/>
      <c r="E65" s="26"/>
      <c r="F65" s="26"/>
      <c r="G65" s="85"/>
    </row>
    <row r="66" spans="2:8" ht="20.25" customHeight="1">
      <c r="B66" s="10" t="s">
        <v>63</v>
      </c>
      <c r="C66" s="66">
        <f>($C$65)*C64</f>
        <v>-76199.199999999997</v>
      </c>
      <c r="D66" s="66">
        <f t="shared" ref="D66:E66" si="18">($C$65)*D64</f>
        <v>-173180</v>
      </c>
      <c r="E66" s="66">
        <f t="shared" si="18"/>
        <v>-17318000</v>
      </c>
      <c r="F66" s="69">
        <f>(C66+D66+E66)</f>
        <v>-17567379.199999999</v>
      </c>
      <c r="G66" s="64"/>
    </row>
    <row r="67" spans="2:8" ht="20.25" customHeight="1">
      <c r="B67" s="10"/>
      <c r="C67" s="7"/>
      <c r="D67" s="7"/>
      <c r="E67" s="7"/>
      <c r="F67" s="7"/>
      <c r="G67" s="6"/>
    </row>
    <row r="68" spans="2:8" ht="35.25" customHeight="1">
      <c r="B68" s="83" t="s">
        <v>64</v>
      </c>
      <c r="C68" s="44">
        <f>C66+C56</f>
        <v>-1105799.2</v>
      </c>
      <c r="D68" s="44">
        <f t="shared" ref="D68:E68" si="19">D66+D56</f>
        <v>-2232380</v>
      </c>
      <c r="E68" s="44">
        <f t="shared" si="19"/>
        <v>-21436400</v>
      </c>
      <c r="F68" s="44">
        <f>SUM(C68:E68)</f>
        <v>-24774579.199999999</v>
      </c>
      <c r="G68" s="6"/>
    </row>
    <row r="69" spans="2:8" ht="11.25" customHeight="1">
      <c r="G69" s="23"/>
    </row>
    <row r="70" spans="2:8" ht="35.25" customHeight="1">
      <c r="B70" s="83" t="s">
        <v>65</v>
      </c>
      <c r="C70" s="44">
        <f>C68+C38</f>
        <v>93200.800000000047</v>
      </c>
      <c r="D70" s="44">
        <f t="shared" ref="D70:E70" si="20">D68+D38</f>
        <v>-513380</v>
      </c>
      <c r="E70" s="44">
        <f t="shared" si="20"/>
        <v>-19160100</v>
      </c>
      <c r="F70" s="44">
        <f>SUM(C70:E70)</f>
        <v>-19580279.199999999</v>
      </c>
      <c r="G70" s="23"/>
    </row>
    <row r="71" spans="2:8" ht="35.25" customHeight="1">
      <c r="B71" s="83" t="s">
        <v>66</v>
      </c>
      <c r="C71" s="79">
        <f>-C68/C38</f>
        <v>0.92226788990825681</v>
      </c>
      <c r="D71" s="79">
        <f t="shared" ref="D71:F71" si="21">-D68/D38</f>
        <v>1.2986503781268179</v>
      </c>
      <c r="E71" s="79">
        <f t="shared" si="21"/>
        <v>9.4172121425119713</v>
      </c>
      <c r="F71" s="79">
        <f t="shared" si="21"/>
        <v>4.7695703367152458</v>
      </c>
      <c r="G71" s="23"/>
    </row>
    <row r="72" spans="2:8" ht="11.25" customHeight="1">
      <c r="B72" s="22"/>
      <c r="C72" s="19"/>
      <c r="D72" s="19"/>
      <c r="E72" s="19"/>
      <c r="F72" s="19"/>
      <c r="G72" s="23"/>
    </row>
    <row r="73" spans="2:8" ht="35.25" customHeight="1">
      <c r="B73" s="84" t="s">
        <v>67</v>
      </c>
      <c r="C73" s="80"/>
      <c r="D73" s="81"/>
      <c r="E73" s="81"/>
      <c r="F73" s="82">
        <f>F70/3</f>
        <v>-6526759.7333333334</v>
      </c>
      <c r="G73" s="23"/>
    </row>
    <row r="75" spans="2:8" s="25" customFormat="1" ht="50.25" customHeight="1">
      <c r="B75" s="90" t="s">
        <v>68</v>
      </c>
      <c r="C75" s="90"/>
      <c r="D75" s="90"/>
      <c r="E75" s="90"/>
      <c r="F75" s="90"/>
      <c r="G75" s="90"/>
      <c r="H75" s="90"/>
    </row>
  </sheetData>
  <mergeCells count="1">
    <mergeCell ref="B75:H75"/>
  </mergeCells>
  <hyperlinks>
    <hyperlink ref="B75:H75" r:id="rId1" display="HAGA CLIC AQUÍ PARA CREAR EN SMARTSHEET" xr:uid="{00000000-0004-0000-0000-000000000000}"/>
  </hyperlinks>
  <pageMargins left="0.3" right="0.3" top="0.3" bottom="0.3" header="0" footer="0"/>
  <pageSetup scale="72" fitToHeight="0" orientation="landscape" r:id="rId2"/>
  <rowBreaks count="1" manualBreakCount="1">
    <brk id="4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73"/>
  <sheetViews>
    <sheetView showGridLines="0" zoomScaleNormal="100" workbookViewId="0">
      <selection activeCell="G48" sqref="G48"/>
    </sheetView>
  </sheetViews>
  <sheetFormatPr baseColWidth="10" defaultColWidth="10.83203125" defaultRowHeight="16"/>
  <cols>
    <col min="1" max="1" width="3.33203125" style="1" customWidth="1"/>
    <col min="2" max="2" width="58.1640625" style="1" customWidth="1"/>
    <col min="3" max="5" width="18.83203125" style="1" customWidth="1"/>
    <col min="6" max="6" width="21.6640625" style="1" customWidth="1"/>
    <col min="7" max="7" width="18.5" style="18" customWidth="1"/>
    <col min="8" max="8" width="31" style="1" customWidth="1"/>
    <col min="9" max="9" width="3.33203125" style="1" customWidth="1"/>
    <col min="10" max="16384" width="10.83203125" style="1"/>
  </cols>
  <sheetData>
    <row r="1" spans="1:8" customFormat="1" ht="50.25" customHeight="1">
      <c r="A1" s="1"/>
      <c r="B1" s="3" t="s">
        <v>4</v>
      </c>
      <c r="C1" s="3"/>
      <c r="G1" s="15"/>
    </row>
    <row r="2" spans="1:8" s="2" customFormat="1" ht="20.25" customHeight="1">
      <c r="B2" s="54" t="s">
        <v>5</v>
      </c>
      <c r="C2" s="55" t="s">
        <v>6</v>
      </c>
      <c r="D2" s="55" t="s">
        <v>7</v>
      </c>
      <c r="E2" s="55" t="s">
        <v>8</v>
      </c>
      <c r="F2" s="55" t="s">
        <v>34</v>
      </c>
      <c r="G2" s="55" t="s">
        <v>10</v>
      </c>
      <c r="H2" s="54" t="s">
        <v>11</v>
      </c>
    </row>
    <row r="3" spans="1:8" ht="20.25" customHeight="1">
      <c r="B3" s="26" t="s">
        <v>0</v>
      </c>
      <c r="C3" s="26"/>
      <c r="D3" s="26"/>
      <c r="E3" s="26"/>
      <c r="F3" s="26"/>
      <c r="G3" s="27"/>
      <c r="H3" s="41"/>
    </row>
    <row r="4" spans="1:8" ht="20.25" customHeight="1">
      <c r="B4" s="47" t="s">
        <v>12</v>
      </c>
      <c r="C4" s="29">
        <v>0</v>
      </c>
      <c r="D4" s="29">
        <v>0</v>
      </c>
      <c r="E4" s="30">
        <v>0</v>
      </c>
      <c r="F4" s="31">
        <f>SUM(C4:E4)</f>
        <v>0</v>
      </c>
      <c r="G4" s="36"/>
      <c r="H4" s="41"/>
    </row>
    <row r="5" spans="1:8" ht="20.25" customHeight="1">
      <c r="B5" s="47" t="s">
        <v>13</v>
      </c>
      <c r="C5" s="29">
        <v>0</v>
      </c>
      <c r="D5" s="29">
        <v>0</v>
      </c>
      <c r="E5" s="29">
        <v>0</v>
      </c>
      <c r="F5" s="31">
        <f t="shared" ref="F5:F6" si="0">SUM(C5:E5)</f>
        <v>0</v>
      </c>
      <c r="G5" s="36"/>
      <c r="H5" s="41"/>
    </row>
    <row r="6" spans="1:8" ht="20.25" customHeight="1">
      <c r="B6" s="47" t="s">
        <v>14</v>
      </c>
      <c r="C6" s="29">
        <v>0</v>
      </c>
      <c r="D6" s="29">
        <v>0</v>
      </c>
      <c r="E6" s="29">
        <v>0</v>
      </c>
      <c r="F6" s="31">
        <f t="shared" si="0"/>
        <v>0</v>
      </c>
      <c r="G6" s="36"/>
      <c r="H6" s="41"/>
    </row>
    <row r="7" spans="1:8" ht="20.25" customHeight="1">
      <c r="B7" s="48" t="s">
        <v>15</v>
      </c>
      <c r="C7" s="32">
        <f>SUM(C3:C6)</f>
        <v>0</v>
      </c>
      <c r="D7" s="32">
        <f>SUM(D3:D6)</f>
        <v>0</v>
      </c>
      <c r="E7" s="32">
        <f>SUM(E3:E6)</f>
        <v>0</v>
      </c>
      <c r="F7" s="32">
        <f>SUM(F3:F6)</f>
        <v>0</v>
      </c>
      <c r="G7" s="37">
        <f>IFERROR(F7/$F$38, 0)</f>
        <v>0</v>
      </c>
      <c r="H7" s="41"/>
    </row>
    <row r="8" spans="1:8" ht="20.25" customHeight="1">
      <c r="B8" s="26" t="s">
        <v>1</v>
      </c>
      <c r="C8" s="26"/>
      <c r="D8" s="26"/>
      <c r="E8" s="26"/>
      <c r="F8" s="26"/>
      <c r="G8" s="28"/>
      <c r="H8" s="41"/>
    </row>
    <row r="9" spans="1:8" ht="20.25" customHeight="1">
      <c r="B9" s="47" t="s">
        <v>16</v>
      </c>
      <c r="C9" s="29">
        <v>0</v>
      </c>
      <c r="D9" s="29">
        <v>0</v>
      </c>
      <c r="E9" s="29">
        <v>0</v>
      </c>
      <c r="F9" s="31">
        <f>SUM(C9:E9)</f>
        <v>0</v>
      </c>
      <c r="G9" s="36"/>
      <c r="H9" s="41"/>
    </row>
    <row r="10" spans="1:8" ht="20.25" customHeight="1">
      <c r="B10" s="47" t="s">
        <v>17</v>
      </c>
      <c r="C10" s="29">
        <v>0</v>
      </c>
      <c r="D10" s="29">
        <v>0</v>
      </c>
      <c r="E10" s="29">
        <v>0</v>
      </c>
      <c r="F10" s="31">
        <f t="shared" ref="F10:F12" si="1">SUM(C10:E10)</f>
        <v>0</v>
      </c>
      <c r="G10" s="36"/>
      <c r="H10" s="41"/>
    </row>
    <row r="11" spans="1:8" ht="20.25" customHeight="1">
      <c r="B11" s="47" t="s">
        <v>18</v>
      </c>
      <c r="C11" s="29">
        <v>0</v>
      </c>
      <c r="D11" s="29">
        <v>0</v>
      </c>
      <c r="E11" s="29">
        <v>0</v>
      </c>
      <c r="F11" s="31">
        <f t="shared" si="1"/>
        <v>0</v>
      </c>
      <c r="G11" s="36"/>
      <c r="H11" s="41"/>
    </row>
    <row r="12" spans="1:8" ht="20.25" customHeight="1">
      <c r="B12" s="49" t="s">
        <v>19</v>
      </c>
      <c r="C12" s="33">
        <v>0</v>
      </c>
      <c r="D12" s="33">
        <v>0</v>
      </c>
      <c r="E12" s="33">
        <v>0</v>
      </c>
      <c r="F12" s="31">
        <f t="shared" si="1"/>
        <v>0</v>
      </c>
      <c r="G12" s="38"/>
      <c r="H12" s="41"/>
    </row>
    <row r="13" spans="1:8" ht="20.25" customHeight="1">
      <c r="B13" s="48" t="s">
        <v>20</v>
      </c>
      <c r="C13" s="32">
        <f>SUM(C9:C12)</f>
        <v>0</v>
      </c>
      <c r="D13" s="32">
        <f>SUM(D9:D12)</f>
        <v>0</v>
      </c>
      <c r="E13" s="32">
        <f>SUM(E9:E12)</f>
        <v>0</v>
      </c>
      <c r="F13" s="32">
        <f>SUM(F9:F12)</f>
        <v>0</v>
      </c>
      <c r="G13" s="37">
        <f>IFERROR(F13/$F$38,0)</f>
        <v>0</v>
      </c>
      <c r="H13" s="41"/>
    </row>
    <row r="14" spans="1:8" s="6" customFormat="1" ht="20.25" customHeight="1">
      <c r="B14" s="26" t="s">
        <v>21</v>
      </c>
      <c r="C14" s="26"/>
      <c r="D14" s="26"/>
      <c r="E14" s="26"/>
      <c r="F14" s="26"/>
      <c r="G14" s="28"/>
      <c r="H14" s="41"/>
    </row>
    <row r="15" spans="1:8" ht="20.25" customHeight="1">
      <c r="B15" s="47" t="s">
        <v>22</v>
      </c>
      <c r="C15" s="29">
        <v>0</v>
      </c>
      <c r="D15" s="29">
        <v>0</v>
      </c>
      <c r="E15" s="30">
        <v>0</v>
      </c>
      <c r="F15" s="31">
        <f>SUM(C15:E15)</f>
        <v>0</v>
      </c>
      <c r="G15" s="36"/>
      <c r="H15" s="41"/>
    </row>
    <row r="16" spans="1:8" ht="20.25" customHeight="1">
      <c r="B16" s="47" t="s">
        <v>23</v>
      </c>
      <c r="C16" s="29">
        <v>0</v>
      </c>
      <c r="D16" s="29">
        <v>0</v>
      </c>
      <c r="E16" s="29">
        <v>0</v>
      </c>
      <c r="F16" s="31">
        <f t="shared" ref="F16:F17" si="2">SUM(C16:E16)</f>
        <v>0</v>
      </c>
      <c r="G16" s="36"/>
      <c r="H16" s="41"/>
    </row>
    <row r="17" spans="2:8" ht="20.25" customHeight="1">
      <c r="B17" s="47" t="s">
        <v>24</v>
      </c>
      <c r="C17" s="29">
        <v>0</v>
      </c>
      <c r="D17" s="29">
        <v>0</v>
      </c>
      <c r="E17" s="29">
        <v>0</v>
      </c>
      <c r="F17" s="31">
        <f t="shared" si="2"/>
        <v>0</v>
      </c>
      <c r="G17" s="36"/>
      <c r="H17" s="41"/>
    </row>
    <row r="18" spans="2:8" ht="20.25" customHeight="1">
      <c r="B18" s="48" t="s">
        <v>25</v>
      </c>
      <c r="C18" s="32">
        <f>SUM(C14:C17)</f>
        <v>0</v>
      </c>
      <c r="D18" s="32">
        <f>SUM(D14:D17)</f>
        <v>0</v>
      </c>
      <c r="E18" s="32">
        <f>SUM(E14:E17)</f>
        <v>0</v>
      </c>
      <c r="F18" s="32">
        <f>SUM(F14:F17)</f>
        <v>0</v>
      </c>
      <c r="G18" s="37">
        <f>IFERROR(F18/$F$38,0)</f>
        <v>0</v>
      </c>
      <c r="H18" s="41"/>
    </row>
    <row r="19" spans="2:8" ht="20.25" customHeight="1">
      <c r="B19" s="26" t="s">
        <v>26</v>
      </c>
      <c r="C19" s="26"/>
      <c r="D19" s="26"/>
      <c r="E19" s="26"/>
      <c r="F19" s="26"/>
      <c r="G19" s="28"/>
      <c r="H19" s="41"/>
    </row>
    <row r="20" spans="2:8" ht="20.25" customHeight="1">
      <c r="B20" s="47" t="s">
        <v>27</v>
      </c>
      <c r="C20" s="29">
        <v>0</v>
      </c>
      <c r="D20" s="29">
        <v>0</v>
      </c>
      <c r="E20" s="29">
        <v>0</v>
      </c>
      <c r="F20" s="31">
        <f>SUM(C20:E20)</f>
        <v>0</v>
      </c>
      <c r="G20" s="36"/>
      <c r="H20" s="41"/>
    </row>
    <row r="21" spans="2:8" ht="20.25" customHeight="1">
      <c r="B21" s="48" t="s">
        <v>28</v>
      </c>
      <c r="C21" s="32">
        <f>SUM(C20)</f>
        <v>0</v>
      </c>
      <c r="D21" s="32">
        <f t="shared" ref="D21:F21" si="3">SUM(D20)</f>
        <v>0</v>
      </c>
      <c r="E21" s="32">
        <f t="shared" si="3"/>
        <v>0</v>
      </c>
      <c r="F21" s="32">
        <f t="shared" si="3"/>
        <v>0</v>
      </c>
      <c r="G21" s="37">
        <f>IFERROR(F21/$F$38,0)</f>
        <v>0</v>
      </c>
      <c r="H21" s="41"/>
    </row>
    <row r="22" spans="2:8" ht="20.25" customHeight="1">
      <c r="B22" s="26" t="s">
        <v>29</v>
      </c>
      <c r="C22" s="26"/>
      <c r="D22" s="26"/>
      <c r="E22" s="26"/>
      <c r="F22" s="26"/>
      <c r="G22" s="28"/>
      <c r="H22" s="41"/>
    </row>
    <row r="23" spans="2:8" s="6" customFormat="1" ht="20.25" customHeight="1">
      <c r="B23" s="47" t="s">
        <v>30</v>
      </c>
      <c r="C23" s="58">
        <v>0</v>
      </c>
      <c r="D23" s="58">
        <v>0</v>
      </c>
      <c r="E23" s="58">
        <v>0</v>
      </c>
      <c r="F23" s="31">
        <f>SUM(C23:E23)</f>
        <v>0</v>
      </c>
      <c r="G23" s="39"/>
      <c r="H23" s="41"/>
    </row>
    <row r="24" spans="2:8" s="6" customFormat="1" ht="20.25" customHeight="1">
      <c r="B24" s="48" t="s">
        <v>31</v>
      </c>
      <c r="C24" s="32">
        <f>SUM(C23)</f>
        <v>0</v>
      </c>
      <c r="D24" s="32">
        <f t="shared" ref="D24:F24" si="4">SUM(D23)</f>
        <v>0</v>
      </c>
      <c r="E24" s="32">
        <f t="shared" si="4"/>
        <v>0</v>
      </c>
      <c r="F24" s="32">
        <f t="shared" si="4"/>
        <v>0</v>
      </c>
      <c r="G24" s="40">
        <f>IFERROR(F24/$F$38,0)</f>
        <v>0</v>
      </c>
      <c r="H24" s="42"/>
    </row>
    <row r="25" spans="2:8" s="6" customFormat="1" ht="11.25" customHeight="1">
      <c r="B25" s="12"/>
      <c r="C25" s="11"/>
      <c r="D25" s="11"/>
      <c r="E25" s="11"/>
      <c r="F25" s="11"/>
      <c r="G25" s="16"/>
      <c r="H25" s="8"/>
    </row>
    <row r="26" spans="2:8" ht="35.25" customHeight="1">
      <c r="B26" s="56" t="s">
        <v>32</v>
      </c>
      <c r="C26" s="34">
        <f>SUM(C24,C21,C18,C13,C7,)</f>
        <v>0</v>
      </c>
      <c r="D26" s="34">
        <f t="shared" ref="D26:E26" si="5">SUM(D24,D21,D18,D13,D7,)</f>
        <v>0</v>
      </c>
      <c r="E26" s="34">
        <f t="shared" si="5"/>
        <v>0</v>
      </c>
      <c r="F26" s="34">
        <f>SUM(C26:E26)</f>
        <v>0</v>
      </c>
      <c r="G26" s="35">
        <f>IFERROR(F26/$F$38,0)</f>
        <v>0</v>
      </c>
      <c r="H26" s="14"/>
    </row>
    <row r="27" spans="2:8" ht="11.25" customHeight="1">
      <c r="C27" s="13"/>
      <c r="G27" s="17"/>
    </row>
    <row r="28" spans="2:8" ht="20.25" customHeight="1">
      <c r="B28" s="54" t="s">
        <v>33</v>
      </c>
      <c r="C28" s="55" t="s">
        <v>6</v>
      </c>
      <c r="D28" s="55" t="s">
        <v>7</v>
      </c>
      <c r="E28" s="55" t="s">
        <v>8</v>
      </c>
      <c r="F28" s="55" t="s">
        <v>34</v>
      </c>
      <c r="G28" s="55" t="s">
        <v>10</v>
      </c>
      <c r="H28" s="54" t="s">
        <v>11</v>
      </c>
    </row>
    <row r="29" spans="2:8" ht="20.25" customHeight="1">
      <c r="B29" s="26" t="s">
        <v>35</v>
      </c>
      <c r="C29" s="26"/>
      <c r="D29" s="26"/>
      <c r="E29" s="26"/>
      <c r="F29" s="26"/>
      <c r="G29" s="27"/>
      <c r="H29" s="41"/>
    </row>
    <row r="30" spans="2:8" ht="20.25" customHeight="1">
      <c r="B30" s="47" t="s">
        <v>36</v>
      </c>
      <c r="C30" s="29">
        <v>0</v>
      </c>
      <c r="D30" s="29">
        <v>0</v>
      </c>
      <c r="E30" s="29">
        <v>0</v>
      </c>
      <c r="F30" s="31">
        <f>SUM(C30:E30)</f>
        <v>0</v>
      </c>
      <c r="G30" s="43"/>
      <c r="H30" s="41"/>
    </row>
    <row r="31" spans="2:8" ht="20.25" customHeight="1">
      <c r="B31" s="47" t="s">
        <v>37</v>
      </c>
      <c r="C31" s="29">
        <v>0</v>
      </c>
      <c r="D31" s="29">
        <v>0</v>
      </c>
      <c r="E31" s="29">
        <v>0</v>
      </c>
      <c r="F31" s="31">
        <f t="shared" ref="F31:F33" si="6">SUM(C31:E31)</f>
        <v>0</v>
      </c>
      <c r="G31" s="43"/>
      <c r="H31" s="41"/>
    </row>
    <row r="32" spans="2:8" ht="20.25" customHeight="1">
      <c r="B32" s="47" t="s">
        <v>38</v>
      </c>
      <c r="C32" s="29">
        <v>0</v>
      </c>
      <c r="D32" s="29">
        <v>0</v>
      </c>
      <c r="E32" s="29">
        <v>0</v>
      </c>
      <c r="F32" s="31">
        <f t="shared" si="6"/>
        <v>0</v>
      </c>
      <c r="G32" s="43"/>
      <c r="H32" s="41"/>
    </row>
    <row r="33" spans="2:8" ht="20.25" customHeight="1">
      <c r="B33" s="47" t="s">
        <v>39</v>
      </c>
      <c r="C33" s="29">
        <v>0</v>
      </c>
      <c r="D33" s="29">
        <v>0</v>
      </c>
      <c r="E33" s="29">
        <v>0</v>
      </c>
      <c r="F33" s="31">
        <f t="shared" si="6"/>
        <v>0</v>
      </c>
      <c r="G33" s="43"/>
      <c r="H33" s="41"/>
    </row>
    <row r="34" spans="2:8" ht="20.25" customHeight="1">
      <c r="B34" s="48" t="s">
        <v>40</v>
      </c>
      <c r="C34" s="32">
        <f>SUM(C30:C33)</f>
        <v>0</v>
      </c>
      <c r="D34" s="32">
        <f>SUM(D29:D33)</f>
        <v>0</v>
      </c>
      <c r="E34" s="32">
        <f>SUM(E29:E33)</f>
        <v>0</v>
      </c>
      <c r="F34" s="32">
        <f>SUM(C34:E34)</f>
        <v>0</v>
      </c>
      <c r="G34" s="46">
        <f>IFERROR(F34/$F$38,0)</f>
        <v>0</v>
      </c>
      <c r="H34" s="41"/>
    </row>
    <row r="35" spans="2:8" s="6" customFormat="1" ht="11.25" customHeight="1">
      <c r="C35" s="20"/>
      <c r="F35" s="1"/>
      <c r="G35" s="1"/>
      <c r="H35" s="1"/>
    </row>
    <row r="36" spans="2:8" ht="20.25" customHeight="1">
      <c r="B36" s="56" t="s">
        <v>41</v>
      </c>
      <c r="C36" s="34">
        <f>C34</f>
        <v>0</v>
      </c>
      <c r="D36" s="34">
        <f t="shared" ref="D36:E36" si="7">D34</f>
        <v>0</v>
      </c>
      <c r="E36" s="34">
        <f t="shared" si="7"/>
        <v>0</v>
      </c>
      <c r="F36" s="34">
        <f>F34</f>
        <v>0</v>
      </c>
      <c r="G36" s="45">
        <f>IFERROR(F36/$F$38,0)</f>
        <v>0</v>
      </c>
    </row>
    <row r="37" spans="2:8" ht="11.25" customHeight="1">
      <c r="G37" s="1"/>
    </row>
    <row r="38" spans="2:8" ht="20.25" customHeight="1">
      <c r="B38" s="56" t="s">
        <v>42</v>
      </c>
      <c r="C38" s="34">
        <f>SUM(C26,C36)</f>
        <v>0</v>
      </c>
      <c r="D38" s="34">
        <f t="shared" ref="D38:E38" si="8">SUM(D26,D36)</f>
        <v>0</v>
      </c>
      <c r="E38" s="34">
        <f t="shared" si="8"/>
        <v>0</v>
      </c>
      <c r="F38" s="34">
        <f>SUM(C38:E38)</f>
        <v>0</v>
      </c>
      <c r="G38" s="45">
        <f>IFERROR(F38/$F$38,0)</f>
        <v>0</v>
      </c>
    </row>
    <row r="39" spans="2:8" ht="11.25" customHeight="1"/>
    <row r="40" spans="2:8" ht="35.25" customHeight="1">
      <c r="B40" s="53" t="s">
        <v>43</v>
      </c>
      <c r="C40" s="50"/>
      <c r="D40" s="51"/>
      <c r="E40" s="51"/>
      <c r="F40" s="52">
        <f>F38/3</f>
        <v>0</v>
      </c>
    </row>
    <row r="41" spans="2:8" ht="11.25" customHeight="1">
      <c r="G41" s="23"/>
      <c r="H41" s="6"/>
    </row>
    <row r="42" spans="2:8" ht="20.25" customHeight="1">
      <c r="B42" s="54" t="s">
        <v>44</v>
      </c>
      <c r="C42" s="55" t="s">
        <v>6</v>
      </c>
      <c r="D42" s="55" t="s">
        <v>7</v>
      </c>
      <c r="E42" s="55" t="s">
        <v>8</v>
      </c>
      <c r="F42" s="55" t="s">
        <v>34</v>
      </c>
      <c r="G42" s="61"/>
      <c r="H42" s="24" t="s">
        <v>45</v>
      </c>
    </row>
    <row r="43" spans="2:8">
      <c r="B43" s="60" t="s">
        <v>46</v>
      </c>
      <c r="C43" s="26"/>
      <c r="D43" s="26"/>
      <c r="E43" s="26"/>
      <c r="F43" s="26"/>
      <c r="G43" s="62"/>
      <c r="H43" s="6"/>
    </row>
    <row r="44" spans="2:8" ht="20.25" customHeight="1">
      <c r="B44" s="9" t="s">
        <v>47</v>
      </c>
      <c r="C44" s="57">
        <v>0</v>
      </c>
      <c r="D44" s="57">
        <v>0</v>
      </c>
      <c r="E44" s="57">
        <v>0</v>
      </c>
      <c r="F44" s="86">
        <f>SUM(C44:E44)</f>
        <v>0</v>
      </c>
      <c r="G44" s="63"/>
      <c r="H44" s="6"/>
    </row>
    <row r="45" spans="2:8" ht="20.25" customHeight="1">
      <c r="B45" s="9" t="s">
        <v>48</v>
      </c>
      <c r="C45" s="59">
        <v>0</v>
      </c>
      <c r="D45" s="26"/>
      <c r="E45" s="26"/>
      <c r="F45" s="26"/>
      <c r="G45" s="63"/>
      <c r="H45" s="6"/>
    </row>
    <row r="46" spans="2:8" ht="20.25" customHeight="1">
      <c r="B46" s="9" t="s">
        <v>49</v>
      </c>
      <c r="C46" s="67">
        <f>$C$45*C44</f>
        <v>0</v>
      </c>
      <c r="D46" s="65">
        <f t="shared" ref="D46:E46" si="9">$C$45*D44</f>
        <v>0</v>
      </c>
      <c r="E46" s="65">
        <f t="shared" si="9"/>
        <v>0</v>
      </c>
      <c r="F46" s="68">
        <f>SUM(C46:E46)</f>
        <v>0</v>
      </c>
      <c r="G46" s="64"/>
      <c r="H46" s="6"/>
    </row>
    <row r="47" spans="2:8">
      <c r="B47" s="21" t="s">
        <v>50</v>
      </c>
      <c r="C47" s="89">
        <v>0</v>
      </c>
      <c r="D47" s="26"/>
      <c r="E47" s="26"/>
      <c r="F47" s="26"/>
      <c r="G47" s="64"/>
      <c r="H47" s="6"/>
    </row>
    <row r="48" spans="2:8" ht="20.25" customHeight="1">
      <c r="B48" s="10" t="s">
        <v>51</v>
      </c>
      <c r="C48" s="66">
        <f>($C$47*C46)</f>
        <v>0</v>
      </c>
      <c r="D48" s="66">
        <f>($C$47*D46)</f>
        <v>0</v>
      </c>
      <c r="E48" s="66">
        <f>($C$47*E46)</f>
        <v>0</v>
      </c>
      <c r="F48" s="69">
        <f>(C48+D48+E48)</f>
        <v>0</v>
      </c>
      <c r="G48" s="64"/>
      <c r="H48" s="6"/>
    </row>
    <row r="49" spans="2:8" ht="20.25" customHeight="1">
      <c r="B49" s="60" t="s">
        <v>52</v>
      </c>
      <c r="C49" s="26"/>
      <c r="D49" s="26"/>
      <c r="E49" s="26"/>
      <c r="F49" s="26"/>
      <c r="G49" s="64"/>
      <c r="H49" s="6"/>
    </row>
    <row r="50" spans="2:8" ht="20.25" customHeight="1">
      <c r="B50" s="9" t="s">
        <v>53</v>
      </c>
      <c r="C50" s="57">
        <v>0</v>
      </c>
      <c r="D50" s="57">
        <v>0</v>
      </c>
      <c r="E50" s="57">
        <v>0</v>
      </c>
      <c r="F50" s="88">
        <f t="shared" ref="F50" si="10">SUM(C50:E50)</f>
        <v>0</v>
      </c>
      <c r="G50" s="64"/>
      <c r="H50" s="6"/>
    </row>
    <row r="51" spans="2:8" ht="20.25" customHeight="1">
      <c r="B51" s="9" t="s">
        <v>54</v>
      </c>
      <c r="C51" s="59">
        <v>0</v>
      </c>
      <c r="D51" s="26"/>
      <c r="E51" s="26"/>
      <c r="F51" s="26"/>
      <c r="G51" s="64"/>
      <c r="H51" s="6"/>
    </row>
    <row r="52" spans="2:8" ht="20.25" customHeight="1">
      <c r="B52" s="9" t="s">
        <v>49</v>
      </c>
      <c r="C52" s="65">
        <f>$C$51*C50</f>
        <v>0</v>
      </c>
      <c r="D52" s="65">
        <f t="shared" ref="D52:E52" si="11">$C$51*D50</f>
        <v>0</v>
      </c>
      <c r="E52" s="65">
        <f t="shared" si="11"/>
        <v>0</v>
      </c>
      <c r="F52" s="65">
        <f t="shared" ref="F52" si="12">SUM(C52:E52)</f>
        <v>0</v>
      </c>
      <c r="G52" s="64"/>
      <c r="H52" s="6"/>
    </row>
    <row r="53" spans="2:8" ht="20.25" customHeight="1">
      <c r="B53" s="21" t="s">
        <v>55</v>
      </c>
      <c r="C53" s="58">
        <v>0</v>
      </c>
      <c r="D53" s="26"/>
      <c r="E53" s="26"/>
      <c r="F53" s="26"/>
      <c r="G53" s="64"/>
      <c r="H53" s="6"/>
    </row>
    <row r="54" spans="2:8" ht="20.25" customHeight="1">
      <c r="B54" s="10" t="s">
        <v>56</v>
      </c>
      <c r="C54" s="66">
        <f>($C$47*C52)</f>
        <v>0</v>
      </c>
      <c r="D54" s="66">
        <f t="shared" ref="D54:E54" si="13">($C$47*D52)</f>
        <v>0</v>
      </c>
      <c r="E54" s="66">
        <f t="shared" si="13"/>
        <v>0</v>
      </c>
      <c r="F54" s="66">
        <f>C54+D54+E54</f>
        <v>0</v>
      </c>
      <c r="G54" s="64"/>
      <c r="H54" s="6"/>
    </row>
    <row r="55" spans="2:8" ht="11.25" customHeight="1">
      <c r="G55" s="23"/>
    </row>
    <row r="56" spans="2:8" ht="20.25" customHeight="1">
      <c r="B56" s="53" t="s">
        <v>57</v>
      </c>
      <c r="C56" s="73">
        <f>-SUM(C54,C48)</f>
        <v>0</v>
      </c>
      <c r="D56" s="73">
        <f t="shared" ref="D56:F56" si="14">-SUM(D54,D48)</f>
        <v>0</v>
      </c>
      <c r="E56" s="73">
        <f t="shared" si="14"/>
        <v>0</v>
      </c>
      <c r="F56" s="73">
        <f t="shared" si="14"/>
        <v>0</v>
      </c>
      <c r="G56" s="23"/>
    </row>
    <row r="57" spans="2:8" ht="11.25" customHeight="1">
      <c r="C57" s="6"/>
      <c r="D57" s="6"/>
      <c r="E57" s="6"/>
      <c r="F57" s="6"/>
      <c r="G57" s="23"/>
    </row>
    <row r="58" spans="2:8" ht="20.25" customHeight="1">
      <c r="B58" s="53" t="s">
        <v>58</v>
      </c>
      <c r="C58" s="73">
        <f>C56+C38</f>
        <v>0</v>
      </c>
      <c r="D58" s="73">
        <f t="shared" ref="D58:E58" si="15">D56+D38</f>
        <v>0</v>
      </c>
      <c r="E58" s="73">
        <f t="shared" si="15"/>
        <v>0</v>
      </c>
      <c r="F58" s="73">
        <f>SUM(C58:E58)</f>
        <v>0</v>
      </c>
      <c r="G58" s="23"/>
    </row>
    <row r="59" spans="2:8" ht="20.25" customHeight="1">
      <c r="B59" s="53" t="s">
        <v>2</v>
      </c>
      <c r="C59" s="74">
        <f>IFERROR(-C58/C38,0)</f>
        <v>0</v>
      </c>
      <c r="D59" s="74">
        <f>IFERROR(-D58/D38,0)</f>
        <v>0</v>
      </c>
      <c r="E59" s="74">
        <f>IFERROR(-E58/E38,0)</f>
        <v>0</v>
      </c>
      <c r="F59" s="74">
        <f>IFERROR(-F58/F38,0)</f>
        <v>0</v>
      </c>
      <c r="G59" s="23"/>
    </row>
    <row r="60" spans="2:8" ht="11.25" customHeight="1">
      <c r="G60" s="23"/>
    </row>
    <row r="61" spans="2:8" ht="35.25" customHeight="1">
      <c r="B61" s="75" t="s">
        <v>59</v>
      </c>
      <c r="C61" s="70"/>
      <c r="D61" s="71"/>
      <c r="E61" s="71"/>
      <c r="F61" s="72">
        <f>F56/3</f>
        <v>0</v>
      </c>
      <c r="G61" s="23"/>
    </row>
    <row r="62" spans="2:8" ht="11.25" customHeight="1">
      <c r="G62" s="23"/>
    </row>
    <row r="63" spans="2:8" ht="20.25" customHeight="1">
      <c r="B63" s="76" t="s">
        <v>60</v>
      </c>
      <c r="C63" s="77"/>
      <c r="D63" s="77"/>
      <c r="E63" s="77"/>
      <c r="F63" s="77"/>
      <c r="G63" s="61"/>
      <c r="H63" s="24"/>
    </row>
    <row r="64" spans="2:8" ht="20.25" customHeight="1">
      <c r="B64" s="9" t="s">
        <v>61</v>
      </c>
      <c r="C64" s="78">
        <v>0</v>
      </c>
      <c r="D64" s="57">
        <v>0</v>
      </c>
      <c r="E64" s="57">
        <v>0</v>
      </c>
      <c r="F64" s="86">
        <f>SUM(C64:E64)</f>
        <v>0</v>
      </c>
      <c r="G64" s="85"/>
    </row>
    <row r="65" spans="2:7" ht="20.25" customHeight="1">
      <c r="B65" s="21" t="s">
        <v>62</v>
      </c>
      <c r="C65" s="87">
        <v>0</v>
      </c>
      <c r="D65" s="26"/>
      <c r="E65" s="26"/>
      <c r="F65" s="26"/>
      <c r="G65" s="85"/>
    </row>
    <row r="66" spans="2:7" ht="20.25" customHeight="1">
      <c r="B66" s="10" t="s">
        <v>63</v>
      </c>
      <c r="C66" s="66">
        <f>($C$65)*C64</f>
        <v>0</v>
      </c>
      <c r="D66" s="66">
        <f t="shared" ref="D66:E66" si="16">($C$65)*D64</f>
        <v>0</v>
      </c>
      <c r="E66" s="66">
        <f t="shared" si="16"/>
        <v>0</v>
      </c>
      <c r="F66" s="69">
        <f>(C66+D66+E66)</f>
        <v>0</v>
      </c>
      <c r="G66" s="64"/>
    </row>
    <row r="67" spans="2:7" ht="20.25" customHeight="1">
      <c r="B67" s="10"/>
      <c r="C67" s="7"/>
      <c r="D67" s="7"/>
      <c r="E67" s="7"/>
      <c r="F67" s="7"/>
      <c r="G67" s="6"/>
    </row>
    <row r="68" spans="2:7" ht="35.25" customHeight="1">
      <c r="B68" s="83" t="s">
        <v>64</v>
      </c>
      <c r="C68" s="44">
        <f>C66+C56</f>
        <v>0</v>
      </c>
      <c r="D68" s="44">
        <f t="shared" ref="D68:E68" si="17">D66+D56</f>
        <v>0</v>
      </c>
      <c r="E68" s="44">
        <f t="shared" si="17"/>
        <v>0</v>
      </c>
      <c r="F68" s="44">
        <f>SUM(C68:E68)</f>
        <v>0</v>
      </c>
      <c r="G68" s="6"/>
    </row>
    <row r="69" spans="2:7" ht="11.25" customHeight="1">
      <c r="G69" s="23"/>
    </row>
    <row r="70" spans="2:7" ht="35.25" customHeight="1">
      <c r="B70" s="83" t="s">
        <v>65</v>
      </c>
      <c r="C70" s="44">
        <f>C68+C38</f>
        <v>0</v>
      </c>
      <c r="D70" s="44">
        <f t="shared" ref="D70:E70" si="18">D68+D38</f>
        <v>0</v>
      </c>
      <c r="E70" s="44">
        <f t="shared" si="18"/>
        <v>0</v>
      </c>
      <c r="F70" s="44">
        <f>SUM(C70:E70)</f>
        <v>0</v>
      </c>
      <c r="G70" s="23"/>
    </row>
    <row r="71" spans="2:7" ht="35.25" customHeight="1">
      <c r="B71" s="83" t="s">
        <v>66</v>
      </c>
      <c r="C71" s="79">
        <f>IFERROR(-C68/C38,0)</f>
        <v>0</v>
      </c>
      <c r="D71" s="79">
        <f>IFERROR(-D68/D38,0)</f>
        <v>0</v>
      </c>
      <c r="E71" s="79">
        <f>IFERROR(-E68/E38,0)</f>
        <v>0</v>
      </c>
      <c r="F71" s="79">
        <f>IFERROR(-F68/F38,0)</f>
        <v>0</v>
      </c>
      <c r="G71" s="23"/>
    </row>
    <row r="72" spans="2:7" ht="11.25" customHeight="1">
      <c r="B72" s="22"/>
      <c r="C72" s="19"/>
      <c r="D72" s="19"/>
      <c r="E72" s="19"/>
      <c r="F72" s="19"/>
      <c r="G72" s="23"/>
    </row>
    <row r="73" spans="2:7" ht="35.25" customHeight="1">
      <c r="B73" s="84" t="s">
        <v>67</v>
      </c>
      <c r="C73" s="80"/>
      <c r="D73" s="81"/>
      <c r="E73" s="81"/>
      <c r="F73" s="82">
        <f>F70/3</f>
        <v>0</v>
      </c>
      <c r="G73" s="23"/>
    </row>
  </sheetData>
  <pageMargins left="0.3" right="0.3" top="0.3" bottom="0.3" header="0" footer="0"/>
  <pageSetup scale="72" fitToHeight="0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73" sqref="B73"/>
    </sheetView>
  </sheetViews>
  <sheetFormatPr baseColWidth="10" defaultColWidth="10.83203125" defaultRowHeight="15"/>
  <cols>
    <col min="1" max="1" width="3.33203125" style="4" customWidth="1"/>
    <col min="2" max="2" width="93.6640625" style="4" customWidth="1"/>
    <col min="3" max="16384" width="10.83203125" style="4"/>
  </cols>
  <sheetData>
    <row r="1" spans="2:2" ht="20.25" customHeight="1"/>
    <row r="2" spans="2:2" ht="105" customHeight="1">
      <c r="B2" s="5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TCO ROI</vt:lpstr>
      <vt:lpstr>TCO ROI - BLANCO</vt:lpstr>
      <vt:lpstr>- Descargo de responsabilidad -</vt:lpstr>
      <vt:lpstr>'TCO ROI'!Print_Area</vt:lpstr>
      <vt:lpstr>'TCO ROI - BLANCO'!Print_Area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2023-11-16T14:42:10Z</dcterms:modified>
</cp:coreProperties>
</file>