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E:\项目\WEL\Weloc\Weloc-00804 batch4\ES彭莹\-content-social-media-report-templates\"/>
    </mc:Choice>
  </mc:AlternateContent>
  <xr:revisionPtr revIDLastSave="0" documentId="13_ncr:1_{CB0F8FBB-E91D-47D0-9A10-31F11DA124B6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Informe de KPI de redes social1" sheetId="1" r:id="rId1"/>
    <sheet name="Informe de KPI de redes social2" sheetId="7" r:id="rId2"/>
    <sheet name="- Descargo de responsabilidad -" sheetId="4" r:id="rId3"/>
  </sheets>
  <externalReferences>
    <externalReference r:id="rId4"/>
  </externalReferences>
  <definedNames>
    <definedName name="CORE_SF">'[1]ISO 27002 Info Security Check'!#REF!</definedName>
    <definedName name="_xlnm.Print_Area" localSheetId="0">'Informe de KPI de redes social1'!$B$1:$P$109</definedName>
    <definedName name="_xlnm.Print_Area" localSheetId="1">'Informe de KPI de redes social2'!$B$1:$P$109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43" i="7" l="1"/>
  <c r="P44" i="7"/>
  <c r="P45" i="7"/>
  <c r="P46" i="7"/>
  <c r="P47" i="7"/>
  <c r="P48" i="7"/>
  <c r="P49" i="7"/>
  <c r="P50" i="7"/>
  <c r="P51" i="7"/>
  <c r="P52" i="7"/>
  <c r="P53" i="7"/>
  <c r="P54" i="7"/>
  <c r="P55" i="7"/>
  <c r="P56" i="7"/>
  <c r="P57" i="7"/>
  <c r="P58" i="7"/>
  <c r="P59" i="7"/>
  <c r="P60" i="7"/>
  <c r="P61" i="7"/>
  <c r="P62" i="7"/>
  <c r="P63" i="7"/>
  <c r="P64" i="7"/>
  <c r="P65" i="7"/>
  <c r="P66" i="7"/>
  <c r="P67" i="7"/>
  <c r="P68" i="7"/>
  <c r="P69" i="7"/>
  <c r="P70" i="7"/>
  <c r="P71" i="7"/>
  <c r="P72" i="7"/>
  <c r="P73" i="7"/>
  <c r="P74" i="7"/>
  <c r="P75" i="7"/>
  <c r="P76" i="7"/>
  <c r="P77" i="7"/>
  <c r="P78" i="7"/>
  <c r="P79" i="7"/>
  <c r="P80" i="7"/>
  <c r="P81" i="7"/>
  <c r="P82" i="7"/>
  <c r="P83" i="7"/>
  <c r="P84" i="7"/>
  <c r="P85" i="7"/>
  <c r="P86" i="7"/>
  <c r="P87" i="7"/>
  <c r="P88" i="7"/>
  <c r="P89" i="7"/>
  <c r="P90" i="7"/>
  <c r="P91" i="7"/>
  <c r="P92" i="7"/>
  <c r="P93" i="7"/>
  <c r="P94" i="7"/>
  <c r="P98" i="7"/>
  <c r="P100" i="7"/>
  <c r="O43" i="7"/>
  <c r="O44" i="7"/>
  <c r="O45" i="7"/>
  <c r="O46" i="7"/>
  <c r="O47" i="7"/>
  <c r="O48" i="7"/>
  <c r="O49" i="7"/>
  <c r="O50" i="7"/>
  <c r="O51" i="7"/>
  <c r="O52" i="7"/>
  <c r="O53" i="7"/>
  <c r="O54" i="7"/>
  <c r="O55" i="7"/>
  <c r="O56" i="7"/>
  <c r="O57" i="7"/>
  <c r="O58" i="7"/>
  <c r="O59" i="7"/>
  <c r="O60" i="7"/>
  <c r="O61" i="7"/>
  <c r="O62" i="7"/>
  <c r="O63" i="7"/>
  <c r="O64" i="7"/>
  <c r="O65" i="7"/>
  <c r="O66" i="7"/>
  <c r="O67" i="7"/>
  <c r="O68" i="7"/>
  <c r="O69" i="7"/>
  <c r="O70" i="7"/>
  <c r="O71" i="7"/>
  <c r="O72" i="7"/>
  <c r="O73" i="7"/>
  <c r="O74" i="7"/>
  <c r="O75" i="7"/>
  <c r="O76" i="7"/>
  <c r="O77" i="7"/>
  <c r="O78" i="7"/>
  <c r="O79" i="7"/>
  <c r="O80" i="7"/>
  <c r="O81" i="7"/>
  <c r="O82" i="7"/>
  <c r="O83" i="7"/>
  <c r="O84" i="7"/>
  <c r="O85" i="7"/>
  <c r="O86" i="7"/>
  <c r="O87" i="7"/>
  <c r="O88" i="7"/>
  <c r="O89" i="7"/>
  <c r="O90" i="7"/>
  <c r="O91" i="7"/>
  <c r="O92" i="7"/>
  <c r="O93" i="7"/>
  <c r="O94" i="7"/>
  <c r="O98" i="7"/>
  <c r="O100" i="7"/>
  <c r="N98" i="7"/>
  <c r="N100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59" i="7"/>
  <c r="M60" i="7"/>
  <c r="M61" i="7"/>
  <c r="M62" i="7"/>
  <c r="M63" i="7"/>
  <c r="M64" i="7"/>
  <c r="M65" i="7"/>
  <c r="M66" i="7"/>
  <c r="M67" i="7"/>
  <c r="M68" i="7"/>
  <c r="M69" i="7"/>
  <c r="M70" i="7"/>
  <c r="M71" i="7"/>
  <c r="M72" i="7"/>
  <c r="M73" i="7"/>
  <c r="M74" i="7"/>
  <c r="M75" i="7"/>
  <c r="M76" i="7"/>
  <c r="M77" i="7"/>
  <c r="M78" i="7"/>
  <c r="M79" i="7"/>
  <c r="M80" i="7"/>
  <c r="M81" i="7"/>
  <c r="M82" i="7"/>
  <c r="M83" i="7"/>
  <c r="M84" i="7"/>
  <c r="M85" i="7"/>
  <c r="M86" i="7"/>
  <c r="M87" i="7"/>
  <c r="M88" i="7"/>
  <c r="M89" i="7"/>
  <c r="M90" i="7"/>
  <c r="M91" i="7"/>
  <c r="M92" i="7"/>
  <c r="M93" i="7"/>
  <c r="M94" i="7"/>
  <c r="M98" i="7"/>
  <c r="M100" i="7"/>
  <c r="L98" i="7"/>
  <c r="L100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58" i="7"/>
  <c r="K59" i="7"/>
  <c r="K60" i="7"/>
  <c r="K61" i="7"/>
  <c r="K62" i="7"/>
  <c r="K63" i="7"/>
  <c r="K64" i="7"/>
  <c r="K65" i="7"/>
  <c r="K66" i="7"/>
  <c r="K67" i="7"/>
  <c r="K68" i="7"/>
  <c r="K69" i="7"/>
  <c r="K70" i="7"/>
  <c r="K71" i="7"/>
  <c r="K72" i="7"/>
  <c r="K73" i="7"/>
  <c r="K74" i="7"/>
  <c r="K75" i="7"/>
  <c r="K76" i="7"/>
  <c r="K77" i="7"/>
  <c r="K78" i="7"/>
  <c r="K79" i="7"/>
  <c r="K80" i="7"/>
  <c r="K81" i="7"/>
  <c r="K82" i="7"/>
  <c r="K83" i="7"/>
  <c r="K84" i="7"/>
  <c r="K85" i="7"/>
  <c r="K86" i="7"/>
  <c r="K87" i="7"/>
  <c r="K88" i="7"/>
  <c r="K89" i="7"/>
  <c r="K90" i="7"/>
  <c r="K91" i="7"/>
  <c r="K92" i="7"/>
  <c r="K93" i="7"/>
  <c r="K94" i="7"/>
  <c r="K98" i="7"/>
  <c r="K100" i="7"/>
  <c r="J98" i="7"/>
  <c r="J100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76" i="7"/>
  <c r="I77" i="7"/>
  <c r="I78" i="7"/>
  <c r="I79" i="7"/>
  <c r="I80" i="7"/>
  <c r="I81" i="7"/>
  <c r="I82" i="7"/>
  <c r="I83" i="7"/>
  <c r="I84" i="7"/>
  <c r="I85" i="7"/>
  <c r="I86" i="7"/>
  <c r="I87" i="7"/>
  <c r="I88" i="7"/>
  <c r="I89" i="7"/>
  <c r="I90" i="7"/>
  <c r="I91" i="7"/>
  <c r="I92" i="7"/>
  <c r="I93" i="7"/>
  <c r="I94" i="7"/>
  <c r="I98" i="7"/>
  <c r="I100" i="7"/>
  <c r="H98" i="7"/>
  <c r="H100" i="7"/>
  <c r="G98" i="7"/>
  <c r="G100" i="7"/>
  <c r="E43" i="7"/>
  <c r="F43" i="7"/>
  <c r="E44" i="7"/>
  <c r="F44" i="7"/>
  <c r="E45" i="7"/>
  <c r="F45" i="7"/>
  <c r="E46" i="7"/>
  <c r="F46" i="7"/>
  <c r="E47" i="7"/>
  <c r="F47" i="7"/>
  <c r="E48" i="7"/>
  <c r="F48" i="7"/>
  <c r="E49" i="7"/>
  <c r="F49" i="7"/>
  <c r="E50" i="7"/>
  <c r="F50" i="7"/>
  <c r="E51" i="7"/>
  <c r="F51" i="7"/>
  <c r="E52" i="7"/>
  <c r="F52" i="7"/>
  <c r="E53" i="7"/>
  <c r="F53" i="7"/>
  <c r="E54" i="7"/>
  <c r="F54" i="7"/>
  <c r="E55" i="7"/>
  <c r="F55" i="7"/>
  <c r="E56" i="7"/>
  <c r="F56" i="7"/>
  <c r="E57" i="7"/>
  <c r="F57" i="7"/>
  <c r="E58" i="7"/>
  <c r="F58" i="7"/>
  <c r="E59" i="7"/>
  <c r="F59" i="7"/>
  <c r="E60" i="7"/>
  <c r="F60" i="7"/>
  <c r="E61" i="7"/>
  <c r="F61" i="7"/>
  <c r="E62" i="7"/>
  <c r="F62" i="7"/>
  <c r="E63" i="7"/>
  <c r="F63" i="7"/>
  <c r="E64" i="7"/>
  <c r="F64" i="7"/>
  <c r="E65" i="7"/>
  <c r="F65" i="7"/>
  <c r="E66" i="7"/>
  <c r="F66" i="7"/>
  <c r="E67" i="7"/>
  <c r="F67" i="7"/>
  <c r="E68" i="7"/>
  <c r="F68" i="7"/>
  <c r="E69" i="7"/>
  <c r="F69" i="7"/>
  <c r="E70" i="7"/>
  <c r="F70" i="7"/>
  <c r="E71" i="7"/>
  <c r="F71" i="7"/>
  <c r="E72" i="7"/>
  <c r="F72" i="7"/>
  <c r="E73" i="7"/>
  <c r="F73" i="7"/>
  <c r="E74" i="7"/>
  <c r="F74" i="7"/>
  <c r="E75" i="7"/>
  <c r="F75" i="7"/>
  <c r="E76" i="7"/>
  <c r="F76" i="7"/>
  <c r="E77" i="7"/>
  <c r="F77" i="7"/>
  <c r="E78" i="7"/>
  <c r="F78" i="7"/>
  <c r="E79" i="7"/>
  <c r="F79" i="7"/>
  <c r="E80" i="7"/>
  <c r="F80" i="7"/>
  <c r="E81" i="7"/>
  <c r="F81" i="7"/>
  <c r="E82" i="7"/>
  <c r="F82" i="7"/>
  <c r="E83" i="7"/>
  <c r="F83" i="7"/>
  <c r="E84" i="7"/>
  <c r="F84" i="7"/>
  <c r="E85" i="7"/>
  <c r="F85" i="7"/>
  <c r="E86" i="7"/>
  <c r="F86" i="7"/>
  <c r="E87" i="7"/>
  <c r="F87" i="7"/>
  <c r="E88" i="7"/>
  <c r="F88" i="7"/>
  <c r="E89" i="7"/>
  <c r="F89" i="7"/>
  <c r="E90" i="7"/>
  <c r="F90" i="7"/>
  <c r="E91" i="7"/>
  <c r="F91" i="7"/>
  <c r="E92" i="7"/>
  <c r="F92" i="7"/>
  <c r="E93" i="7"/>
  <c r="F93" i="7"/>
  <c r="E94" i="7"/>
  <c r="F94" i="7"/>
  <c r="F98" i="7"/>
  <c r="F100" i="7"/>
  <c r="E98" i="7"/>
  <c r="E100" i="7"/>
  <c r="D98" i="7"/>
  <c r="D100" i="7"/>
  <c r="C98" i="7"/>
  <c r="C100" i="7"/>
  <c r="B34" i="7"/>
  <c r="B38" i="7"/>
  <c r="D38" i="7"/>
  <c r="B24" i="7"/>
  <c r="B28" i="7"/>
  <c r="D28" i="7"/>
  <c r="P11" i="7"/>
  <c r="O11" i="7"/>
  <c r="N11" i="7"/>
  <c r="M11" i="7"/>
  <c r="L11" i="7"/>
  <c r="K11" i="7"/>
  <c r="H7" i="7"/>
  <c r="H11" i="7"/>
  <c r="J11" i="7"/>
  <c r="E7" i="7"/>
  <c r="E11" i="7"/>
  <c r="G11" i="7"/>
  <c r="B7" i="7"/>
  <c r="B11" i="7"/>
  <c r="D11" i="7"/>
  <c r="O7" i="7"/>
  <c r="M7" i="7"/>
  <c r="K7" i="7"/>
  <c r="B38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8" i="1"/>
  <c r="B34" i="1"/>
  <c r="B28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8" i="1"/>
  <c r="B24" i="1"/>
  <c r="D38" i="1"/>
  <c r="D28" i="1"/>
  <c r="N98" i="1"/>
  <c r="N100" i="1"/>
  <c r="P11" i="1"/>
  <c r="H98" i="1"/>
  <c r="H100" i="1"/>
  <c r="N11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E67" i="1"/>
  <c r="F67" i="1"/>
  <c r="E68" i="1"/>
  <c r="F68" i="1"/>
  <c r="E69" i="1"/>
  <c r="F69" i="1"/>
  <c r="E70" i="1"/>
  <c r="F70" i="1"/>
  <c r="E71" i="1"/>
  <c r="F71" i="1"/>
  <c r="E72" i="1"/>
  <c r="F72" i="1"/>
  <c r="E73" i="1"/>
  <c r="F73" i="1"/>
  <c r="E74" i="1"/>
  <c r="F74" i="1"/>
  <c r="E75" i="1"/>
  <c r="F75" i="1"/>
  <c r="E76" i="1"/>
  <c r="F76" i="1"/>
  <c r="E77" i="1"/>
  <c r="F77" i="1"/>
  <c r="E78" i="1"/>
  <c r="F78" i="1"/>
  <c r="E79" i="1"/>
  <c r="F79" i="1"/>
  <c r="E80" i="1"/>
  <c r="F80" i="1"/>
  <c r="E81" i="1"/>
  <c r="F81" i="1"/>
  <c r="E82" i="1"/>
  <c r="F82" i="1"/>
  <c r="E83" i="1"/>
  <c r="F83" i="1"/>
  <c r="E84" i="1"/>
  <c r="F84" i="1"/>
  <c r="E85" i="1"/>
  <c r="F85" i="1"/>
  <c r="E86" i="1"/>
  <c r="F86" i="1"/>
  <c r="E87" i="1"/>
  <c r="F87" i="1"/>
  <c r="E88" i="1"/>
  <c r="F88" i="1"/>
  <c r="E89" i="1"/>
  <c r="F89" i="1"/>
  <c r="E90" i="1"/>
  <c r="F90" i="1"/>
  <c r="E91" i="1"/>
  <c r="F91" i="1"/>
  <c r="E92" i="1"/>
  <c r="F92" i="1"/>
  <c r="E93" i="1"/>
  <c r="F93" i="1"/>
  <c r="E94" i="1"/>
  <c r="F94" i="1"/>
  <c r="F98" i="1"/>
  <c r="F100" i="1"/>
  <c r="L11" i="1"/>
  <c r="O11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8" i="1"/>
  <c r="E98" i="1"/>
  <c r="H7" i="1"/>
  <c r="H11" i="1"/>
  <c r="J11" i="1"/>
  <c r="K7" i="1"/>
  <c r="K11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O100" i="1"/>
  <c r="K4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D98" i="1"/>
  <c r="D100" i="1"/>
  <c r="E100" i="1"/>
  <c r="G98" i="1"/>
  <c r="G100" i="1"/>
  <c r="I100" i="1"/>
  <c r="J98" i="1"/>
  <c r="J100" i="1"/>
  <c r="K44" i="1"/>
  <c r="K45" i="1"/>
  <c r="K46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8" i="1"/>
  <c r="K100" i="1"/>
  <c r="L98" i="1"/>
  <c r="L100" i="1"/>
  <c r="M98" i="1"/>
  <c r="M100" i="1"/>
  <c r="P100" i="1"/>
  <c r="C98" i="1"/>
  <c r="C100" i="1"/>
  <c r="M11" i="1"/>
  <c r="O7" i="1"/>
  <c r="M7" i="1"/>
  <c r="E11" i="1"/>
  <c r="E7" i="1"/>
  <c r="G11" i="1"/>
  <c r="B7" i="1"/>
  <c r="B11" i="1"/>
  <c r="D11" i="1"/>
</calcChain>
</file>

<file path=xl/sharedStrings.xml><?xml version="1.0" encoding="utf-8"?>
<sst xmlns="http://schemas.openxmlformats.org/spreadsheetml/2006/main" count="157" uniqueCount="57">
  <si>
    <t>TOTAL</t>
  </si>
  <si>
    <t>+ / –</t>
  </si>
  <si>
    <t>ROI</t>
  </si>
  <si>
    <t xml:space="preserve">Todos los artículos, las plantillas o la información que proporcione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</si>
  <si>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PLANTILLA DE PANEL DE KPI DE MARKETING</t>
  </si>
  <si>
    <t xml:space="preserve">El usuario debe ingresar los datos en las tablas siguientes.  Los datos del panel se completarán automáticamente. </t>
  </si>
  <si>
    <t>CAMPAÑA EN REDES SOCIALES</t>
  </si>
  <si>
    <t>Nombre de la campaña</t>
  </si>
  <si>
    <t>TOTAL DE INGRESOS</t>
  </si>
  <si>
    <t>TOTAL DE GASTO EN REDES SOCIALES</t>
  </si>
  <si>
    <t>TOTAL DE GANANCIAS</t>
  </si>
  <si>
    <t>CLIENTES POTENCIALES</t>
  </si>
  <si>
    <t>ADQUISICIONES</t>
  </si>
  <si>
    <t>META</t>
  </si>
  <si>
    <t>PRESUPUESTO</t>
  </si>
  <si>
    <r>
      <t xml:space="preserve">INGRESOS POR ADQUISICIÓN </t>
    </r>
    <r>
      <rPr>
        <sz val="15"/>
        <color theme="1" tint="0.34998626667073579"/>
        <rFont val="Century Gothic"/>
        <family val="1"/>
      </rPr>
      <t>por semana</t>
    </r>
  </si>
  <si>
    <r>
      <t xml:space="preserve">TOTAL DE GASTO EN REDES SOCIALES </t>
    </r>
    <r>
      <rPr>
        <sz val="15"/>
        <color theme="1" tint="0.34998626667073579"/>
        <rFont val="Century Gothic"/>
        <family val="1"/>
      </rPr>
      <t>por semana</t>
    </r>
  </si>
  <si>
    <r>
      <t xml:space="preserve">COSTO POR ADQUISICIÓN </t>
    </r>
    <r>
      <rPr>
        <sz val="15"/>
        <color theme="1" tint="0.34998626667073579"/>
        <rFont val="Century Gothic"/>
        <family val="1"/>
      </rPr>
      <t>por canal</t>
    </r>
  </si>
  <si>
    <r>
      <t xml:space="preserve">GANANCIA POR ADQUISICIÓN </t>
    </r>
    <r>
      <rPr>
        <sz val="15"/>
        <color theme="1" tint="0.34998626667073579"/>
        <rFont val="Century Gothic"/>
        <family val="1"/>
      </rPr>
      <t>por canal</t>
    </r>
  </si>
  <si>
    <t>COSTO POR ADQUISICIÓN</t>
  </si>
  <si>
    <t>GANANCIA POR ADQUISICIÓN</t>
  </si>
  <si>
    <t>DATOS SEMANALES</t>
  </si>
  <si>
    <t>El usuario solo debe completar las celdas que no están sombreadas.</t>
  </si>
  <si>
    <t>SEMANA</t>
  </si>
  <si>
    <t>Ingresos</t>
  </si>
  <si>
    <t>Gasto en marketing</t>
  </si>
  <si>
    <t>Ganancia</t>
  </si>
  <si>
    <t>Usuarios</t>
  </si>
  <si>
    <t>Clientes potenciales</t>
  </si>
  <si>
    <t>Costo por cliente potencial</t>
  </si>
  <si>
    <t>Cliente potencial calificado de marketing (MQL)</t>
  </si>
  <si>
    <t>Costo por MQL</t>
  </si>
  <si>
    <t>Cliente potencial calificado de ventas (SQL)</t>
  </si>
  <si>
    <t>Costo por SQL</t>
  </si>
  <si>
    <t>Adquisición</t>
  </si>
  <si>
    <t>Ingresos por adquisición</t>
  </si>
  <si>
    <t>Costo por adquisición</t>
  </si>
  <si>
    <t>TOTAL + META</t>
  </si>
  <si>
    <t>ROI
promedio</t>
  </si>
  <si>
    <t>Costo por cliente potencial
promedio</t>
  </si>
  <si>
    <t>Costo por MQL
promedio</t>
  </si>
  <si>
    <t>Costo por SQL
promedio</t>
  </si>
  <si>
    <t>Costo por adquisición 
promedio</t>
  </si>
  <si>
    <t>% DE LA META</t>
  </si>
  <si>
    <t>DATOS SOBRE ADQUISICIÓN</t>
  </si>
  <si>
    <t>Canal</t>
  </si>
  <si>
    <t>Ganancia por adquisición</t>
  </si>
  <si>
    <t>Plataforma A</t>
  </si>
  <si>
    <t>Plataforma B</t>
  </si>
  <si>
    <t>Plataforma C</t>
  </si>
  <si>
    <t>Plataforma D</t>
  </si>
  <si>
    <t>Plataforma E</t>
  </si>
  <si>
    <t>Otra</t>
  </si>
  <si>
    <t>PLANTILLA DE INFORME DE KPI DE REDES SOCIALES</t>
  </si>
  <si>
    <t>Campaña del proyecto alfa</t>
  </si>
  <si>
    <t>HAGA CLIC AQUÍ PARA CREAR EN SMARTSHEET</t>
  </si>
  <si>
    <t>Ingresos promedio por adquisición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</si>
</sst>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%"/>
    <numFmt numFmtId="167" formatCode="&quot;$&quot;#,##0.00"/>
    <numFmt numFmtId="168" formatCode="&quot;$&quot;#,##0"/>
    <numFmt numFmtId="169" formatCode="_(&quot;$&quot;* #,##0_);_(&quot;$&quot;* \(#,##0\);_(&quot;$&quot;* &quot;-&quot;??_);_(@_)"/>
  </numFmts>
  <fonts count="2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b/>
      <sz val="11"/>
      <color theme="1"/>
      <name val="Century Gothic"/>
      <family val="1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2"/>
      <color theme="1" tint="0.34998626667073579"/>
      <name val="Century Gothic"/>
      <family val="1"/>
    </font>
    <font>
      <b/>
      <sz val="26"/>
      <color theme="1" tint="0.34998626667073579"/>
      <name val="Century Gothic"/>
      <family val="1"/>
    </font>
    <font>
      <sz val="16"/>
      <color theme="1"/>
      <name val="Century Gothic"/>
      <family val="1"/>
    </font>
    <font>
      <sz val="22"/>
      <color theme="1" tint="0.34998626667073579"/>
      <name val="Century Gothic"/>
      <family val="1"/>
    </font>
    <font>
      <sz val="14"/>
      <color theme="0"/>
      <name val="Century Gothic"/>
      <family val="1"/>
    </font>
    <font>
      <sz val="16"/>
      <color theme="0"/>
      <name val="Century Gothic"/>
      <family val="1"/>
    </font>
    <font>
      <b/>
      <sz val="32"/>
      <color theme="0"/>
      <name val="Century Gothic"/>
      <family val="1"/>
    </font>
    <font>
      <sz val="18"/>
      <color theme="0"/>
      <name val="Century Gothic"/>
      <family val="1"/>
    </font>
    <font>
      <sz val="11"/>
      <color theme="0"/>
      <name val="Century Gothic"/>
      <family val="1"/>
    </font>
    <font>
      <sz val="15"/>
      <color theme="1" tint="0.34998626667073579"/>
      <name val="Century Gothic"/>
      <family val="1"/>
    </font>
    <font>
      <sz val="11"/>
      <color theme="1"/>
      <name val="Century Gothic"/>
      <family val="1"/>
    </font>
    <font>
      <sz val="16"/>
      <color theme="8" tint="-0.249977111117893"/>
      <name val="Century Gothic"/>
      <family val="2"/>
    </font>
    <font>
      <sz val="11"/>
      <color theme="1" tint="0.34998626667073579"/>
      <name val="Century Gothic"/>
      <family val="2"/>
    </font>
    <font>
      <b/>
      <u/>
      <sz val="22"/>
      <color theme="0"/>
      <name val="Century Gothic"/>
      <family val="2"/>
    </font>
  </fonts>
  <fills count="2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19AC9E"/>
        <bgColor indexed="64"/>
      </patternFill>
    </fill>
    <fill>
      <patternFill patternType="solid">
        <fgColor rgb="FF0B838B"/>
        <bgColor indexed="64"/>
      </patternFill>
    </fill>
    <fill>
      <patternFill patternType="solid">
        <fgColor rgb="FF009928"/>
        <bgColor indexed="64"/>
      </patternFill>
    </fill>
    <fill>
      <patternFill patternType="solid">
        <fgColor rgb="FF08676D"/>
        <bgColor indexed="64"/>
      </patternFill>
    </fill>
    <fill>
      <patternFill patternType="solid">
        <fgColor rgb="FF128177"/>
        <bgColor indexed="64"/>
      </patternFill>
    </fill>
    <fill>
      <patternFill patternType="solid">
        <fgColor rgb="FF008B25"/>
        <bgColor indexed="64"/>
      </patternFill>
    </fill>
    <fill>
      <patternFill patternType="solid">
        <fgColor rgb="FF006F1D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0" fontId="11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12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5" fillId="0" borderId="0" xfId="0" applyFont="1"/>
    <xf numFmtId="0" fontId="4" fillId="0" borderId="0" xfId="0" applyFont="1"/>
    <xf numFmtId="0" fontId="6" fillId="0" borderId="0" xfId="0" applyFont="1"/>
    <xf numFmtId="3" fontId="7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3" fontId="8" fillId="0" borderId="1" xfId="2" applyNumberFormat="1" applyFont="1" applyFill="1" applyBorder="1" applyAlignment="1">
      <alignment horizontal="center" vertical="center"/>
    </xf>
    <xf numFmtId="3" fontId="8" fillId="0" borderId="1" xfId="2" applyNumberFormat="1" applyFont="1" applyFill="1" applyBorder="1" applyAlignment="1">
      <alignment horizontal="center" vertical="center" wrapText="1"/>
    </xf>
    <xf numFmtId="0" fontId="2" fillId="0" borderId="2" xfId="3" applyFont="1" applyBorder="1" applyAlignment="1">
      <alignment horizontal="left" vertical="center" wrapText="1" indent="2"/>
    </xf>
    <xf numFmtId="0" fontId="10" fillId="0" borderId="0" xfId="3"/>
    <xf numFmtId="0" fontId="7" fillId="3" borderId="0" xfId="0" applyFont="1" applyFill="1" applyAlignment="1">
      <alignment wrapText="1"/>
    </xf>
    <xf numFmtId="0" fontId="12" fillId="3" borderId="0" xfId="0" applyFont="1" applyFill="1" applyAlignment="1">
      <alignment vertical="center"/>
    </xf>
    <xf numFmtId="0" fontId="7" fillId="0" borderId="0" xfId="0" applyFont="1" applyAlignment="1">
      <alignment wrapText="1"/>
    </xf>
    <xf numFmtId="0" fontId="8" fillId="5" borderId="1" xfId="0" applyFont="1" applyFill="1" applyBorder="1" applyAlignment="1">
      <alignment horizontal="center" vertical="center" wrapText="1"/>
    </xf>
    <xf numFmtId="3" fontId="7" fillId="0" borderId="1" xfId="2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3" fontId="8" fillId="5" borderId="1" xfId="0" applyNumberFormat="1" applyFont="1" applyFill="1" applyBorder="1" applyAlignment="1">
      <alignment horizontal="center" vertical="center"/>
    </xf>
    <xf numFmtId="166" fontId="8" fillId="5" borderId="1" xfId="2" applyNumberFormat="1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3" fontId="7" fillId="0" borderId="3" xfId="0" applyNumberFormat="1" applyFont="1" applyBorder="1" applyAlignment="1">
      <alignment horizontal="center" vertical="center"/>
    </xf>
    <xf numFmtId="3" fontId="7" fillId="0" borderId="3" xfId="2" applyNumberFormat="1" applyFont="1" applyFill="1" applyBorder="1" applyAlignment="1">
      <alignment horizontal="center" vertical="center"/>
    </xf>
    <xf numFmtId="0" fontId="13" fillId="3" borderId="0" xfId="0" applyFont="1" applyFill="1" applyAlignment="1">
      <alignment vertical="center"/>
    </xf>
    <xf numFmtId="164" fontId="7" fillId="5" borderId="1" xfId="2" applyNumberFormat="1" applyFont="1" applyFill="1" applyBorder="1" applyAlignment="1">
      <alignment horizontal="center" vertical="center"/>
    </xf>
    <xf numFmtId="164" fontId="7" fillId="5" borderId="3" xfId="2" applyNumberFormat="1" applyFont="1" applyFill="1" applyBorder="1" applyAlignment="1">
      <alignment horizontal="center" vertical="center"/>
    </xf>
    <xf numFmtId="167" fontId="7" fillId="0" borderId="1" xfId="0" applyNumberFormat="1" applyFont="1" applyBorder="1" applyAlignment="1">
      <alignment horizontal="center" vertical="center"/>
    </xf>
    <xf numFmtId="167" fontId="7" fillId="0" borderId="3" xfId="0" applyNumberFormat="1" applyFont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top"/>
    </xf>
    <xf numFmtId="168" fontId="8" fillId="5" borderId="1" xfId="0" applyNumberFormat="1" applyFont="1" applyFill="1" applyBorder="1" applyAlignment="1">
      <alignment horizontal="center" vertical="center"/>
    </xf>
    <xf numFmtId="168" fontId="8" fillId="5" borderId="1" xfId="5" applyNumberFormat="1" applyFont="1" applyFill="1" applyBorder="1" applyAlignment="1">
      <alignment horizontal="center" vertical="center"/>
    </xf>
    <xf numFmtId="167" fontId="7" fillId="5" borderId="1" xfId="0" applyNumberFormat="1" applyFont="1" applyFill="1" applyBorder="1" applyAlignment="1">
      <alignment horizontal="center" vertical="center"/>
    </xf>
    <xf numFmtId="167" fontId="7" fillId="5" borderId="3" xfId="0" applyNumberFormat="1" applyFont="1" applyFill="1" applyBorder="1" applyAlignment="1">
      <alignment horizontal="center" vertical="center"/>
    </xf>
    <xf numFmtId="167" fontId="8" fillId="6" borderId="1" xfId="5" applyNumberFormat="1" applyFont="1" applyFill="1" applyBorder="1" applyAlignment="1">
      <alignment horizontal="center" vertical="center"/>
    </xf>
    <xf numFmtId="167" fontId="8" fillId="0" borderId="1" xfId="2" applyNumberFormat="1" applyFont="1" applyFill="1" applyBorder="1" applyAlignment="1">
      <alignment horizontal="center" vertical="center"/>
    </xf>
    <xf numFmtId="0" fontId="16" fillId="7" borderId="0" xfId="0" applyFont="1" applyFill="1"/>
    <xf numFmtId="168" fontId="8" fillId="0" borderId="1" xfId="2" applyNumberFormat="1" applyFont="1" applyFill="1" applyBorder="1" applyAlignment="1">
      <alignment horizontal="center" vertical="center"/>
    </xf>
    <xf numFmtId="0" fontId="16" fillId="4" borderId="0" xfId="0" applyFont="1" applyFill="1"/>
    <xf numFmtId="0" fontId="16" fillId="8" borderId="0" xfId="0" applyFont="1" applyFill="1"/>
    <xf numFmtId="0" fontId="14" fillId="0" borderId="0" xfId="0" applyFont="1" applyAlignment="1">
      <alignment vertical="center"/>
    </xf>
    <xf numFmtId="9" fontId="7" fillId="5" borderId="1" xfId="2" applyFont="1" applyFill="1" applyBorder="1" applyAlignment="1">
      <alignment horizontal="center" vertical="center"/>
    </xf>
    <xf numFmtId="9" fontId="7" fillId="5" borderId="3" xfId="2" applyFont="1" applyFill="1" applyBorder="1" applyAlignment="1">
      <alignment horizontal="center" vertical="center"/>
    </xf>
    <xf numFmtId="9" fontId="8" fillId="6" borderId="1" xfId="2" applyFont="1" applyFill="1" applyBorder="1" applyAlignment="1">
      <alignment horizontal="center" vertical="center"/>
    </xf>
    <xf numFmtId="9" fontId="8" fillId="0" borderId="1" xfId="2" applyFont="1" applyFill="1" applyBorder="1" applyAlignment="1">
      <alignment horizontal="center" vertical="center"/>
    </xf>
    <xf numFmtId="0" fontId="16" fillId="10" borderId="0" xfId="0" applyFont="1" applyFill="1"/>
    <xf numFmtId="0" fontId="16" fillId="11" borderId="0" xfId="0" applyFont="1" applyFill="1"/>
    <xf numFmtId="0" fontId="16" fillId="12" borderId="0" xfId="0" applyFont="1" applyFill="1"/>
    <xf numFmtId="0" fontId="16" fillId="13" borderId="0" xfId="0" applyFont="1" applyFill="1"/>
    <xf numFmtId="9" fontId="19" fillId="10" borderId="0" xfId="2" applyFont="1" applyFill="1" applyAlignment="1">
      <alignment horizontal="center" vertical="center"/>
    </xf>
    <xf numFmtId="9" fontId="19" fillId="11" borderId="0" xfId="2" applyFont="1" applyFill="1" applyAlignment="1">
      <alignment horizontal="center" vertical="center"/>
    </xf>
    <xf numFmtId="9" fontId="19" fillId="12" borderId="0" xfId="2" applyFont="1" applyFill="1" applyAlignment="1">
      <alignment horizontal="center" vertical="center"/>
    </xf>
    <xf numFmtId="9" fontId="19" fillId="13" borderId="0" xfId="2" applyFont="1" applyFill="1" applyAlignment="1">
      <alignment horizontal="center" vertical="center"/>
    </xf>
    <xf numFmtId="49" fontId="20" fillId="10" borderId="0" xfId="0" applyNumberFormat="1" applyFont="1" applyFill="1" applyAlignment="1">
      <alignment horizontal="center" vertical="center"/>
    </xf>
    <xf numFmtId="49" fontId="20" fillId="11" borderId="0" xfId="0" applyNumberFormat="1" applyFont="1" applyFill="1" applyAlignment="1">
      <alignment horizontal="center" vertical="center"/>
    </xf>
    <xf numFmtId="49" fontId="20" fillId="12" borderId="0" xfId="0" applyNumberFormat="1" applyFont="1" applyFill="1" applyAlignment="1">
      <alignment horizontal="center" vertical="center"/>
    </xf>
    <xf numFmtId="49" fontId="20" fillId="13" borderId="0" xfId="0" applyNumberFormat="1" applyFont="1" applyFill="1" applyAlignment="1">
      <alignment horizontal="center" vertical="center"/>
    </xf>
    <xf numFmtId="0" fontId="20" fillId="13" borderId="0" xfId="0" applyFont="1" applyFill="1" applyAlignment="1">
      <alignment horizontal="center" vertical="center"/>
    </xf>
    <xf numFmtId="0" fontId="16" fillId="14" borderId="0" xfId="0" applyFont="1" applyFill="1"/>
    <xf numFmtId="0" fontId="16" fillId="15" borderId="0" xfId="0" applyFont="1" applyFill="1"/>
    <xf numFmtId="0" fontId="20" fillId="15" borderId="0" xfId="0" applyFont="1" applyFill="1" applyAlignment="1">
      <alignment horizontal="center" vertical="center"/>
    </xf>
    <xf numFmtId="49" fontId="20" fillId="15" borderId="0" xfId="0" applyNumberFormat="1" applyFont="1" applyFill="1" applyAlignment="1">
      <alignment horizontal="center" vertical="center"/>
    </xf>
    <xf numFmtId="3" fontId="19" fillId="15" borderId="0" xfId="0" applyNumberFormat="1" applyFont="1" applyFill="1" applyAlignment="1">
      <alignment horizontal="center" vertical="center"/>
    </xf>
    <xf numFmtId="9" fontId="19" fillId="15" borderId="0" xfId="2" applyFont="1" applyFill="1" applyAlignment="1">
      <alignment horizontal="center" vertical="center"/>
    </xf>
    <xf numFmtId="0" fontId="20" fillId="17" borderId="0" xfId="0" applyFont="1" applyFill="1" applyAlignment="1">
      <alignment horizontal="center" vertical="center"/>
    </xf>
    <xf numFmtId="49" fontId="20" fillId="17" borderId="0" xfId="0" applyNumberFormat="1" applyFont="1" applyFill="1" applyAlignment="1">
      <alignment horizontal="center" vertical="center"/>
    </xf>
    <xf numFmtId="3" fontId="19" fillId="17" borderId="0" xfId="0" applyNumberFormat="1" applyFont="1" applyFill="1" applyAlignment="1">
      <alignment horizontal="center" vertical="center"/>
    </xf>
    <xf numFmtId="9" fontId="19" fillId="17" borderId="0" xfId="2" applyFont="1" applyFill="1" applyAlignment="1">
      <alignment horizontal="center" vertical="center"/>
    </xf>
    <xf numFmtId="169" fontId="7" fillId="5" borderId="1" xfId="2" applyNumberFormat="1" applyFont="1" applyFill="1" applyBorder="1" applyAlignment="1">
      <alignment horizontal="center" vertical="center"/>
    </xf>
    <xf numFmtId="169" fontId="7" fillId="5" borderId="3" xfId="2" applyNumberFormat="1" applyFont="1" applyFill="1" applyBorder="1" applyAlignment="1">
      <alignment horizontal="center" vertical="center"/>
    </xf>
    <xf numFmtId="168" fontId="7" fillId="0" borderId="1" xfId="0" applyNumberFormat="1" applyFont="1" applyBorder="1" applyAlignment="1">
      <alignment horizontal="center" vertical="center"/>
    </xf>
    <xf numFmtId="168" fontId="7" fillId="0" borderId="3" xfId="0" applyNumberFormat="1" applyFont="1" applyBorder="1" applyAlignment="1">
      <alignment horizontal="center" vertical="center"/>
    </xf>
    <xf numFmtId="0" fontId="16" fillId="18" borderId="0" xfId="0" applyFont="1" applyFill="1"/>
    <xf numFmtId="49" fontId="20" fillId="18" borderId="0" xfId="0" applyNumberFormat="1" applyFont="1" applyFill="1" applyAlignment="1">
      <alignment horizontal="center" vertical="center"/>
    </xf>
    <xf numFmtId="9" fontId="19" fillId="18" borderId="0" xfId="2" applyFont="1" applyFill="1" applyAlignment="1">
      <alignment horizontal="center" vertical="center"/>
    </xf>
    <xf numFmtId="0" fontId="16" fillId="19" borderId="0" xfId="0" applyFont="1" applyFill="1"/>
    <xf numFmtId="0" fontId="16" fillId="20" borderId="0" xfId="0" applyFont="1" applyFill="1"/>
    <xf numFmtId="49" fontId="20" fillId="20" borderId="0" xfId="0" applyNumberFormat="1" applyFont="1" applyFill="1" applyAlignment="1">
      <alignment horizontal="center" vertical="center"/>
    </xf>
    <xf numFmtId="9" fontId="19" fillId="20" borderId="0" xfId="2" applyFont="1" applyFill="1" applyAlignment="1">
      <alignment horizontal="center" vertical="center"/>
    </xf>
    <xf numFmtId="0" fontId="16" fillId="21" borderId="0" xfId="0" applyFont="1" applyFill="1"/>
    <xf numFmtId="0" fontId="22" fillId="0" borderId="0" xfId="0" applyFont="1"/>
    <xf numFmtId="168" fontId="22" fillId="0" borderId="1" xfId="0" applyNumberFormat="1" applyFont="1" applyBorder="1" applyAlignment="1">
      <alignment horizontal="center" vertical="center" wrapText="1"/>
    </xf>
    <xf numFmtId="0" fontId="22" fillId="22" borderId="1" xfId="0" applyFont="1" applyFill="1" applyBorder="1" applyAlignment="1">
      <alignment horizontal="left" vertical="center" wrapText="1" indent="1"/>
    </xf>
    <xf numFmtId="0" fontId="25" fillId="4" borderId="0" xfId="4" applyFont="1" applyFill="1" applyAlignment="1">
      <alignment horizontal="center" vertical="center"/>
    </xf>
    <xf numFmtId="3" fontId="18" fillId="16" borderId="0" xfId="5" applyNumberFormat="1" applyFont="1" applyFill="1" applyAlignment="1">
      <alignment horizontal="center" vertical="center"/>
    </xf>
    <xf numFmtId="0" fontId="16" fillId="17" borderId="0" xfId="0" applyFont="1" applyFill="1" applyAlignment="1">
      <alignment horizontal="center"/>
    </xf>
    <xf numFmtId="0" fontId="15" fillId="0" borderId="0" xfId="0" applyFont="1" applyAlignment="1">
      <alignment horizontal="left" vertical="top" indent="2"/>
    </xf>
    <xf numFmtId="0" fontId="20" fillId="20" borderId="0" xfId="0" applyFont="1" applyFill="1" applyAlignment="1">
      <alignment horizontal="center" vertical="center"/>
    </xf>
    <xf numFmtId="168" fontId="19" fillId="20" borderId="0" xfId="0" applyNumberFormat="1" applyFont="1" applyFill="1" applyAlignment="1">
      <alignment horizontal="center" vertical="center"/>
    </xf>
    <xf numFmtId="168" fontId="18" fillId="21" borderId="0" xfId="1" applyNumberFormat="1" applyFont="1" applyFill="1" applyAlignment="1">
      <alignment horizontal="center" vertical="center"/>
    </xf>
    <xf numFmtId="0" fontId="17" fillId="21" borderId="0" xfId="0" applyFont="1" applyFill="1" applyAlignment="1">
      <alignment horizontal="center" vertical="top"/>
    </xf>
    <xf numFmtId="0" fontId="16" fillId="21" borderId="0" xfId="0" applyFont="1" applyFill="1" applyAlignment="1">
      <alignment horizontal="center"/>
    </xf>
    <xf numFmtId="0" fontId="20" fillId="18" borderId="0" xfId="0" applyFont="1" applyFill="1" applyAlignment="1">
      <alignment horizontal="center" vertical="center"/>
    </xf>
    <xf numFmtId="168" fontId="19" fillId="18" borderId="0" xfId="0" applyNumberFormat="1" applyFont="1" applyFill="1" applyAlignment="1">
      <alignment horizontal="center" vertical="center"/>
    </xf>
    <xf numFmtId="168" fontId="18" fillId="19" borderId="0" xfId="1" applyNumberFormat="1" applyFont="1" applyFill="1" applyAlignment="1">
      <alignment horizontal="center" vertical="center"/>
    </xf>
    <xf numFmtId="0" fontId="17" fillId="19" borderId="0" xfId="0" applyFont="1" applyFill="1" applyAlignment="1">
      <alignment horizontal="center" vertical="top"/>
    </xf>
    <xf numFmtId="168" fontId="19" fillId="10" borderId="0" xfId="0" applyNumberFormat="1" applyFont="1" applyFill="1" applyAlignment="1">
      <alignment horizontal="center" vertical="center"/>
    </xf>
    <xf numFmtId="0" fontId="16" fillId="12" borderId="0" xfId="0" applyFont="1" applyFill="1" applyAlignment="1">
      <alignment horizontal="center"/>
    </xf>
    <xf numFmtId="0" fontId="16" fillId="14" borderId="0" xfId="0" applyFont="1" applyFill="1" applyAlignment="1">
      <alignment horizontal="center"/>
    </xf>
    <xf numFmtId="0" fontId="17" fillId="14" borderId="0" xfId="0" applyFont="1" applyFill="1" applyAlignment="1">
      <alignment horizontal="center" vertical="top"/>
    </xf>
    <xf numFmtId="3" fontId="18" fillId="14" borderId="0" xfId="5" applyNumberFormat="1" applyFont="1" applyFill="1" applyAlignment="1">
      <alignment horizontal="center" vertical="center"/>
    </xf>
    <xf numFmtId="0" fontId="16" fillId="15" borderId="0" xfId="0" applyFont="1" applyFill="1" applyAlignment="1">
      <alignment horizontal="center"/>
    </xf>
    <xf numFmtId="0" fontId="16" fillId="16" borderId="0" xfId="0" applyFont="1" applyFill="1" applyAlignment="1">
      <alignment horizontal="center"/>
    </xf>
    <xf numFmtId="0" fontId="17" fillId="16" borderId="0" xfId="0" applyFont="1" applyFill="1" applyAlignment="1">
      <alignment horizontal="center" vertical="top"/>
    </xf>
    <xf numFmtId="0" fontId="16" fillId="19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6" fillId="9" borderId="0" xfId="0" applyFont="1" applyFill="1" applyAlignment="1">
      <alignment horizontal="center"/>
    </xf>
    <xf numFmtId="0" fontId="17" fillId="9" borderId="0" xfId="0" applyFont="1" applyFill="1" applyAlignment="1">
      <alignment horizontal="center" vertical="top"/>
    </xf>
    <xf numFmtId="9" fontId="18" fillId="9" borderId="0" xfId="2" applyFont="1" applyFill="1" applyAlignment="1">
      <alignment horizontal="center" vertical="center"/>
    </xf>
    <xf numFmtId="168" fontId="19" fillId="11" borderId="0" xfId="0" applyNumberFormat="1" applyFont="1" applyFill="1" applyAlignment="1">
      <alignment horizontal="center" vertical="center"/>
    </xf>
    <xf numFmtId="0" fontId="17" fillId="4" borderId="0" xfId="0" applyFont="1" applyFill="1" applyAlignment="1">
      <alignment horizontal="center" vertical="top"/>
    </xf>
    <xf numFmtId="168" fontId="18" fillId="4" borderId="0" xfId="5" applyNumberFormat="1" applyFont="1" applyFill="1" applyAlignment="1">
      <alignment horizontal="center" vertical="center"/>
    </xf>
    <xf numFmtId="0" fontId="20" fillId="12" borderId="0" xfId="0" applyFont="1" applyFill="1" applyAlignment="1">
      <alignment horizontal="center" vertical="center"/>
    </xf>
    <xf numFmtId="168" fontId="19" fillId="12" borderId="0" xfId="0" applyNumberFormat="1" applyFont="1" applyFill="1" applyAlignment="1">
      <alignment horizontal="center" vertical="center"/>
    </xf>
    <xf numFmtId="0" fontId="16" fillId="8" borderId="0" xfId="0" applyFont="1" applyFill="1" applyAlignment="1">
      <alignment horizontal="center"/>
    </xf>
    <xf numFmtId="0" fontId="17" fillId="8" borderId="0" xfId="0" applyFont="1" applyFill="1" applyAlignment="1">
      <alignment horizontal="center" vertical="top"/>
    </xf>
    <xf numFmtId="0" fontId="23" fillId="23" borderId="4" xfId="0" applyFont="1" applyFill="1" applyBorder="1" applyAlignment="1">
      <alignment horizontal="left" vertical="center" indent="1"/>
    </xf>
    <xf numFmtId="0" fontId="23" fillId="23" borderId="5" xfId="0" applyFont="1" applyFill="1" applyBorder="1" applyAlignment="1">
      <alignment horizontal="left" vertical="center" indent="1"/>
    </xf>
    <xf numFmtId="0" fontId="23" fillId="23" borderId="6" xfId="0" applyFont="1" applyFill="1" applyBorder="1" applyAlignment="1">
      <alignment horizontal="left" vertical="center" indent="1"/>
    </xf>
    <xf numFmtId="0" fontId="24" fillId="3" borderId="4" xfId="0" applyFont="1" applyFill="1" applyBorder="1" applyAlignment="1">
      <alignment horizontal="right" vertical="center" indent="1"/>
    </xf>
    <xf numFmtId="0" fontId="24" fillId="3" borderId="5" xfId="0" applyFont="1" applyFill="1" applyBorder="1" applyAlignment="1">
      <alignment horizontal="right" vertical="center" indent="1"/>
    </xf>
    <xf numFmtId="0" fontId="24" fillId="3" borderId="6" xfId="0" applyFont="1" applyFill="1" applyBorder="1" applyAlignment="1">
      <alignment horizontal="right" vertical="center" indent="1"/>
    </xf>
    <xf numFmtId="168" fontId="18" fillId="8" borderId="0" xfId="1" applyNumberFormat="1" applyFont="1" applyFill="1" applyAlignment="1">
      <alignment horizontal="center" vertical="center"/>
    </xf>
    <xf numFmtId="0" fontId="20" fillId="10" borderId="0" xfId="0" applyFont="1" applyFill="1" applyAlignment="1">
      <alignment horizontal="center" vertical="center"/>
    </xf>
    <xf numFmtId="0" fontId="16" fillId="7" borderId="0" xfId="0" applyFont="1" applyFill="1" applyAlignment="1">
      <alignment horizontal="center"/>
    </xf>
    <xf numFmtId="0" fontId="17" fillId="7" borderId="0" xfId="0" applyFont="1" applyFill="1" applyAlignment="1">
      <alignment horizontal="center" vertical="top"/>
    </xf>
    <xf numFmtId="168" fontId="18" fillId="7" borderId="0" xfId="5" applyNumberFormat="1" applyFont="1" applyFill="1" applyAlignment="1">
      <alignment horizontal="center" vertical="center"/>
    </xf>
    <xf numFmtId="0" fontId="20" fillId="11" borderId="0" xfId="0" applyFont="1" applyFill="1" applyAlignment="1">
      <alignment horizontal="center" vertical="center"/>
    </xf>
  </cellXfs>
  <cellStyles count="6">
    <cellStyle name="Comma" xfId="1" builtinId="3"/>
    <cellStyle name="Currency" xfId="5" builtinId="4"/>
    <cellStyle name="Hyperlink" xfId="4" builtinId="8"/>
    <cellStyle name="Normal" xfId="0" builtinId="0"/>
    <cellStyle name="Normal 2" xfId="3" xr:uid="{00000000-0005-0000-0000-000002000000}"/>
    <cellStyle name="Percent" xfId="2" builtinId="5"/>
  </cellStyles>
  <dxfs count="0"/>
  <tableStyles count="0" defaultTableStyle="TableStyleMedium9" defaultPivotStyle="PivotStyleMedium7"/>
  <colors>
    <mruColors>
      <color rgb="FF00BD32"/>
      <color rgb="FF51D4D3"/>
      <color rgb="FF128177"/>
      <color rgb="FF006F1D"/>
      <color rgb="FF008B25"/>
      <color rgb="FF08676D"/>
      <color rgb="FF009928"/>
      <color rgb="FFA0194F"/>
      <color rgb="FFA02688"/>
      <color rgb="FF8C30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'Informe de KPI de redes social1'!$O$42</c:f>
              <c:strCache>
                <c:ptCount val="1"/>
                <c:pt idx="0">
                  <c:v>Ingresos por adquisición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  <a:alpha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86027FFB-5570-4BF7-A715-2E8467E327A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6D23-3D4B-B9AB-AC9187BB94A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9E84DBE6-F035-4A5C-A0D5-6BEF76545B6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6D23-3D4B-B9AB-AC9187BB94A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6028E506-CE99-4A51-87F2-50266EBC451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6D23-3D4B-B9AB-AC9187BB94A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BA1E6D4-6859-4754-A61E-A065A662BBC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6D23-3D4B-B9AB-AC9187BB94A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BBE9B2C2-9F1F-4078-BFB4-6A04951225B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6D23-3D4B-B9AB-AC9187BB94A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1431722A-9A9F-40D4-9A5C-482E9750E6D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6D23-3D4B-B9AB-AC9187BB94AE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431A3493-5685-4CE4-83D8-C0205DC5538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6D23-3D4B-B9AB-AC9187BB94AE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3ABBB989-8776-44AD-970D-16705B520F5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6D23-3D4B-B9AB-AC9187BB94AE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23542176-BA56-48BB-9A70-943ECEBAE8D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6D23-3D4B-B9AB-AC9187BB94AE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A0A4506A-E236-4E43-B39D-D67CDFD181B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6D23-3D4B-B9AB-AC9187BB94AE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8C2E3D72-86A7-4131-AD11-EF54A8612E9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6D23-3D4B-B9AB-AC9187BB94AE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A362AE0E-9FB2-4949-B306-F519E6579A8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6D23-3D4B-B9AB-AC9187BB94AE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C0A5256C-C71E-4B78-A264-A5C6DAAB91B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6D23-3D4B-B9AB-AC9187BB94AE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7B2A3B09-5643-4808-B4A3-3E7EE5254AF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6D23-3D4B-B9AB-AC9187BB94AE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8B8F9ADC-9A80-4563-AF89-7FBD669621F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6D23-3D4B-B9AB-AC9187BB94AE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14D0238A-5C61-49B3-82A9-B5F4691AFF9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6D23-3D4B-B9AB-AC9187BB94AE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0FFFEAFE-C4FA-4922-945B-A9019CDE571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6D23-3D4B-B9AB-AC9187BB94AE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AD8C3FF7-05DC-4E47-834B-819FBE491D8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6D23-3D4B-B9AB-AC9187BB94AE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8198D6C0-359C-4607-BF1D-8BA64E12A8B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6D23-3D4B-B9AB-AC9187BB94AE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5218DA45-CCF2-481D-9FA8-094DBD020F8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6D23-3D4B-B9AB-AC9187BB94AE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93C3D227-1757-47A4-A3E9-507DA329780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6D23-3D4B-B9AB-AC9187BB94AE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5F8B3C69-EACE-4E5D-94F9-F19FBC1715B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6D23-3D4B-B9AB-AC9187BB94AE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FC2FF670-A04E-4EF0-AB78-3498FD51228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6D23-3D4B-B9AB-AC9187BB94AE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8B16A69A-5D05-4ED3-90B2-F24C762274C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6D23-3D4B-B9AB-AC9187BB94AE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01309A8A-4AE6-4139-AC53-43A9EAAE58D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6D23-3D4B-B9AB-AC9187BB94AE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5315A821-3E2A-4D73-B8A6-622D4667275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6D23-3D4B-B9AB-AC9187BB94AE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8A0D9359-C121-4CA1-9B72-6849E596288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6D23-3D4B-B9AB-AC9187BB94AE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fld id="{61B09210-78A4-42A0-989E-AD230F38C11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6D23-3D4B-B9AB-AC9187BB94AE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fld id="{38DA286C-64D2-4C72-A0F2-A5D0DB7247C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6D23-3D4B-B9AB-AC9187BB94AE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fld id="{1E317526-8E91-4D17-93F4-E24C0708405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6D23-3D4B-B9AB-AC9187BB94AE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fld id="{743FF729-7468-4423-97C5-C4CB6544738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6D23-3D4B-B9AB-AC9187BB94AE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fld id="{D3FE916E-1281-46D8-B5A2-ED5C038EDAC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EAAF-EB49-98C3-3921761F7673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fld id="{7CA8AABB-4259-4B89-9D9A-AAB87D6E5FC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EAAF-EB49-98C3-3921761F7673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fld id="{E9453A91-622C-4A22-8102-AE66DE42090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EAAF-EB49-98C3-3921761F7673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fld id="{0E56A6D0-2D5A-46EC-ACF6-65BDCC9D1F1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EAAF-EB49-98C3-3921761F7673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fld id="{79963988-7B21-432C-BF7E-636E5E23042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EAAF-EB49-98C3-3921761F7673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fld id="{7E61E745-DA2D-49CB-92A2-41ABC8A6932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EAAF-EB49-98C3-3921761F7673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fld id="{B08035CA-9D82-464A-B1C9-A07F0AA199A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EAAF-EB49-98C3-3921761F7673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fld id="{3B31C0C8-D70F-4F35-8052-8CB3E5B28D3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EAAF-EB49-98C3-3921761F7673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fld id="{27B330D9-2C19-4E39-A795-1E4A1082B17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EAAF-EB49-98C3-3921761F7673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fld id="{B016852D-C9B5-442C-BA15-26E7E9E7D09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EAAF-EB49-98C3-3921761F7673}"/>
                </c:ext>
              </c:extLst>
            </c:dLbl>
            <c:dLbl>
              <c:idx val="41"/>
              <c:tx>
                <c:rich>
                  <a:bodyPr rot="-5400000" spcFirstLastPara="1" vertOverflow="ellipsis" wrap="square" lIns="38100" tIns="19050" rIns="38100" bIns="19050" anchor="ctr" anchorCtr="1">
                    <a:spAutoFit/>
                  </a:bodyPr>
                  <a:lstStyle/>
                  <a:p>
                    <a:pPr rtl="0">
                      <a:defRPr sz="1500" b="0" i="0" u="none" strike="noStrike" kern="1200" baseline="0">
                        <a:solidFill>
                          <a:schemeClr val="bg1"/>
                        </a:solidFill>
                        <a:latin typeface="Century Gothic" panose="020B0502020202020204" pitchFamily="34" charset="0"/>
                        <a:ea typeface="+mn-ea"/>
                        <a:cs typeface="+mn-cs"/>
                      </a:defRPr>
                    </a:pPr>
                    <a:fld id="{D20196A7-19BD-49E2-B7CA-9BEC9C6A3BB8}" type="CELLRANGE">
                      <a:rPr lang="en-US"/>
                      <a:pPr rtl="0">
                        <a:defRPr sz="1500"/>
                      </a:pPr>
                      <a:t>[CELLRANGE]</a:t>
                    </a:fld>
                    <a:endParaRPr lang="en-US"/>
                  </a:p>
                </c:rich>
              </c:tx>
              <c:numFmt formatCode="&quot;$&quot;#,##0" sourceLinked="0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 rtl="0">
                    <a:defRPr sz="1500" b="0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EAAF-EB49-98C3-3921761F7673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fld id="{92CE4693-5947-4469-8E73-192AB5B2996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EAAF-EB49-98C3-3921761F7673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fld id="{86ECA79B-AE7E-45FC-99C9-F33E01828CE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EAAF-EB49-98C3-3921761F7673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fld id="{9FC67C0A-9054-42CA-86AE-2937F3C8E6E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EAAF-EB49-98C3-3921761F7673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fld id="{3756B862-2F72-4BE7-99F3-D88FD122E81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EAAF-EB49-98C3-3921761F7673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fld id="{992BE4BF-3190-40B4-8997-5BCA74C66A6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EAAF-EB49-98C3-3921761F7673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fld id="{17646453-45C7-46A6-A9A8-B2B380B977E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EAAF-EB49-98C3-3921761F7673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fld id="{D5D2896B-12FF-4261-BD60-C501504C60D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EAAF-EB49-98C3-3921761F7673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fld id="{33EE906E-2A1D-4D17-B0FD-5C9362C57EC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EAAF-EB49-98C3-3921761F7673}"/>
                </c:ext>
              </c:extLst>
            </c:dLbl>
            <c:dLbl>
              <c:idx val="50"/>
              <c:tx>
                <c:rich>
                  <a:bodyPr/>
                  <a:lstStyle/>
                  <a:p>
                    <a:fld id="{89FC2662-482F-499A-A5A9-60C450D17E0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EAAF-EB49-98C3-3921761F7673}"/>
                </c:ext>
              </c:extLst>
            </c:dLbl>
            <c:dLbl>
              <c:idx val="51"/>
              <c:tx>
                <c:rich>
                  <a:bodyPr/>
                  <a:lstStyle/>
                  <a:p>
                    <a:fld id="{17EE44C6-8669-4C25-A576-5EF4766CD32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EAAF-EB49-98C3-3921761F76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500" b="0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'Informe de KPI de redes social1'!$B$43:$B$94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'Informe de KPI de redes social1'!$O$43:$O$94</c:f>
              <c:numCache>
                <c:formatCode>_("$"* #,##0_);_("$"* \(#,##0\);_("$"* "-"??_);_(@_)</c:formatCode>
                <c:ptCount val="52"/>
                <c:pt idx="0">
                  <c:v>2584.5789473684213</c:v>
                </c:pt>
                <c:pt idx="1">
                  <c:v>1971.35</c:v>
                </c:pt>
                <c:pt idx="2">
                  <c:v>2483.3157894736842</c:v>
                </c:pt>
                <c:pt idx="3">
                  <c:v>2124.2857142857142</c:v>
                </c:pt>
                <c:pt idx="4">
                  <c:v>3058.8666666666668</c:v>
                </c:pt>
                <c:pt idx="5">
                  <c:v>2103.7727272727275</c:v>
                </c:pt>
                <c:pt idx="6">
                  <c:v>2834.1176470588234</c:v>
                </c:pt>
                <c:pt idx="7">
                  <c:v>2551.3076923076924</c:v>
                </c:pt>
                <c:pt idx="8">
                  <c:v>1207.090909090909</c:v>
                </c:pt>
                <c:pt idx="9">
                  <c:v>3368.1764705882351</c:v>
                </c:pt>
                <c:pt idx="10">
                  <c:v>1557.3684210526317</c:v>
                </c:pt>
                <c:pt idx="11">
                  <c:v>2235.4285714285716</c:v>
                </c:pt>
                <c:pt idx="12">
                  <c:v>2643.0625</c:v>
                </c:pt>
                <c:pt idx="13">
                  <c:v>3243.6470588235293</c:v>
                </c:pt>
                <c:pt idx="14">
                  <c:v>1290.8636363636363</c:v>
                </c:pt>
                <c:pt idx="15">
                  <c:v>1826.3888888888889</c:v>
                </c:pt>
                <c:pt idx="16">
                  <c:v>2497</c:v>
                </c:pt>
                <c:pt idx="17">
                  <c:v>1971.5263157894738</c:v>
                </c:pt>
                <c:pt idx="18">
                  <c:v>2560.7692307692309</c:v>
                </c:pt>
                <c:pt idx="19">
                  <c:v>2530.6</c:v>
                </c:pt>
                <c:pt idx="20">
                  <c:v>2399.7894736842104</c:v>
                </c:pt>
                <c:pt idx="21">
                  <c:v>2162</c:v>
                </c:pt>
                <c:pt idx="22">
                  <c:v>1835.5238095238096</c:v>
                </c:pt>
                <c:pt idx="23">
                  <c:v>1954.8571428571429</c:v>
                </c:pt>
                <c:pt idx="24">
                  <c:v>3134.3846153846152</c:v>
                </c:pt>
                <c:pt idx="25">
                  <c:v>1567.4</c:v>
                </c:pt>
                <c:pt idx="26">
                  <c:v>2507.125</c:v>
                </c:pt>
                <c:pt idx="27">
                  <c:v>1662</c:v>
                </c:pt>
                <c:pt idx="28">
                  <c:v>1917.875</c:v>
                </c:pt>
                <c:pt idx="29">
                  <c:v>1966.15</c:v>
                </c:pt>
                <c:pt idx="30">
                  <c:v>3112.5333333333333</c:v>
                </c:pt>
                <c:pt idx="31">
                  <c:v>2393.1363636363635</c:v>
                </c:pt>
                <c:pt idx="32">
                  <c:v>2590.7647058823532</c:v>
                </c:pt>
                <c:pt idx="33">
                  <c:v>3640</c:v>
                </c:pt>
                <c:pt idx="34">
                  <c:v>2101.7272727272725</c:v>
                </c:pt>
                <c:pt idx="35">
                  <c:v>1903.4117647058824</c:v>
                </c:pt>
                <c:pt idx="36">
                  <c:v>2266.3157894736842</c:v>
                </c:pt>
                <c:pt idx="37">
                  <c:v>2913.7142857142858</c:v>
                </c:pt>
                <c:pt idx="38">
                  <c:v>2721</c:v>
                </c:pt>
                <c:pt idx="39">
                  <c:v>1963.2941176470588</c:v>
                </c:pt>
                <c:pt idx="40">
                  <c:v>1594.8636363636363</c:v>
                </c:pt>
                <c:pt idx="41">
                  <c:v>1760.5555555555557</c:v>
                </c:pt>
                <c:pt idx="42">
                  <c:v>3029.5294117647059</c:v>
                </c:pt>
                <c:pt idx="43">
                  <c:v>1452</c:v>
                </c:pt>
                <c:pt idx="44">
                  <c:v>2835.0769230769229</c:v>
                </c:pt>
                <c:pt idx="45">
                  <c:v>1467.15</c:v>
                </c:pt>
                <c:pt idx="46">
                  <c:v>2509.3157894736842</c:v>
                </c:pt>
                <c:pt idx="47">
                  <c:v>2423.0500000000002</c:v>
                </c:pt>
                <c:pt idx="48">
                  <c:v>2044.9047619047619</c:v>
                </c:pt>
                <c:pt idx="49">
                  <c:v>2378.0952380952381</c:v>
                </c:pt>
                <c:pt idx="50">
                  <c:v>3799.7692307692309</c:v>
                </c:pt>
                <c:pt idx="51">
                  <c:v>3297.5294117647059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'Informe de KPI de redes social1'!$O$43:$O$94</c15:f>
                <c15:dlblRangeCache>
                  <c:ptCount val="52"/>
                  <c:pt idx="0">
                    <c:v> $2,585 </c:v>
                  </c:pt>
                  <c:pt idx="1">
                    <c:v> $1,971 </c:v>
                  </c:pt>
                  <c:pt idx="2">
                    <c:v> $2,483 </c:v>
                  </c:pt>
                  <c:pt idx="3">
                    <c:v> $2,124 </c:v>
                  </c:pt>
                  <c:pt idx="4">
                    <c:v> $3,059 </c:v>
                  </c:pt>
                  <c:pt idx="5">
                    <c:v> $2,104 </c:v>
                  </c:pt>
                  <c:pt idx="6">
                    <c:v> $2,834 </c:v>
                  </c:pt>
                  <c:pt idx="7">
                    <c:v> $2,551 </c:v>
                  </c:pt>
                  <c:pt idx="8">
                    <c:v> $1,207 </c:v>
                  </c:pt>
                  <c:pt idx="9">
                    <c:v> $3,368 </c:v>
                  </c:pt>
                  <c:pt idx="10">
                    <c:v> $1,557 </c:v>
                  </c:pt>
                  <c:pt idx="11">
                    <c:v> $2,235 </c:v>
                  </c:pt>
                  <c:pt idx="12">
                    <c:v> $2,643 </c:v>
                  </c:pt>
                  <c:pt idx="13">
                    <c:v> $3,244 </c:v>
                  </c:pt>
                  <c:pt idx="14">
                    <c:v> $1,291 </c:v>
                  </c:pt>
                  <c:pt idx="15">
                    <c:v> $1,826 </c:v>
                  </c:pt>
                  <c:pt idx="16">
                    <c:v> $2,497 </c:v>
                  </c:pt>
                  <c:pt idx="17">
                    <c:v> $1,972 </c:v>
                  </c:pt>
                  <c:pt idx="18">
                    <c:v> $2,561 </c:v>
                  </c:pt>
                  <c:pt idx="19">
                    <c:v> $2,531 </c:v>
                  </c:pt>
                  <c:pt idx="20">
                    <c:v> $2,400 </c:v>
                  </c:pt>
                  <c:pt idx="21">
                    <c:v> $2,162 </c:v>
                  </c:pt>
                  <c:pt idx="22">
                    <c:v> $1,836 </c:v>
                  </c:pt>
                  <c:pt idx="23">
                    <c:v> $1,955 </c:v>
                  </c:pt>
                  <c:pt idx="24">
                    <c:v> $3,134 </c:v>
                  </c:pt>
                  <c:pt idx="25">
                    <c:v> $1,567 </c:v>
                  </c:pt>
                  <c:pt idx="26">
                    <c:v> $2,507 </c:v>
                  </c:pt>
                  <c:pt idx="27">
                    <c:v> $1,662 </c:v>
                  </c:pt>
                  <c:pt idx="28">
                    <c:v> $1,918 </c:v>
                  </c:pt>
                  <c:pt idx="29">
                    <c:v> $1,966 </c:v>
                  </c:pt>
                  <c:pt idx="30">
                    <c:v> $3,113 </c:v>
                  </c:pt>
                  <c:pt idx="31">
                    <c:v> $2,393 </c:v>
                  </c:pt>
                  <c:pt idx="32">
                    <c:v> $2,591 </c:v>
                  </c:pt>
                  <c:pt idx="33">
                    <c:v> $3,640 </c:v>
                  </c:pt>
                  <c:pt idx="34">
                    <c:v> $2,102 </c:v>
                  </c:pt>
                  <c:pt idx="35">
                    <c:v> $1,903 </c:v>
                  </c:pt>
                  <c:pt idx="36">
                    <c:v> $2,266 </c:v>
                  </c:pt>
                  <c:pt idx="37">
                    <c:v> $2,914 </c:v>
                  </c:pt>
                  <c:pt idx="38">
                    <c:v> $2,721 </c:v>
                  </c:pt>
                  <c:pt idx="39">
                    <c:v> $1,963 </c:v>
                  </c:pt>
                  <c:pt idx="40">
                    <c:v> $1,595 </c:v>
                  </c:pt>
                  <c:pt idx="41">
                    <c:v> $1,761 </c:v>
                  </c:pt>
                  <c:pt idx="42">
                    <c:v> $3,030 </c:v>
                  </c:pt>
                  <c:pt idx="43">
                    <c:v> $1,452 </c:v>
                  </c:pt>
                  <c:pt idx="44">
                    <c:v> $2,835 </c:v>
                  </c:pt>
                  <c:pt idx="45">
                    <c:v> $1,467 </c:v>
                  </c:pt>
                  <c:pt idx="46">
                    <c:v> $2,509 </c:v>
                  </c:pt>
                  <c:pt idx="47">
                    <c:v> $2,423 </c:v>
                  </c:pt>
                  <c:pt idx="48">
                    <c:v> $2,045 </c:v>
                  </c:pt>
                  <c:pt idx="49">
                    <c:v> $2,378 </c:v>
                  </c:pt>
                  <c:pt idx="50">
                    <c:v> $3,800 </c:v>
                  </c:pt>
                  <c:pt idx="51">
                    <c:v> $3,298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1-6D23-3D4B-B9AB-AC9187BB9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"/>
        <c:axId val="738186591"/>
        <c:axId val="738188239"/>
      </c:barChart>
      <c:catAx>
        <c:axId val="73818659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738188239"/>
        <c:crosses val="autoZero"/>
        <c:auto val="1"/>
        <c:lblAlgn val="ctr"/>
        <c:lblOffset val="100"/>
        <c:noMultiLvlLbl val="0"/>
      </c:catAx>
      <c:valAx>
        <c:axId val="7381882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7381865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>
        <a:lumMod val="50000"/>
      </a:schemeClr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'Informe de KPI de redes social1'!$D$42</c:f>
              <c:strCache>
                <c:ptCount val="1"/>
                <c:pt idx="0">
                  <c:v>Gasto en marketing</c:v>
                </c:pt>
              </c:strCache>
            </c:strRef>
          </c:tx>
          <c:spPr>
            <a:solidFill>
              <a:srgbClr val="51D4D3">
                <a:alpha val="49804"/>
              </a:srgb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58244EC0-DC33-4421-BA73-FC1E5402986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ED0E-4048-BA85-D9170065001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BF9D67C0-7DF1-4E68-89AB-B0ECBDD57C0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ED0E-4048-BA85-D9170065001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A0E13450-690C-46AE-B465-364C39FC2CA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ED0E-4048-BA85-D9170065001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B0F5799F-480D-405D-9690-541A1D8AA9B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ED0E-4048-BA85-D9170065001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E22D2840-544C-48F2-97FE-9367BDEE580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ED0E-4048-BA85-D9170065001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4B25D81E-0231-4713-9220-503EFC20DC1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ED0E-4048-BA85-D9170065001E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346F8FBC-B267-4D7D-BBA9-59F7B1C95FC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ED0E-4048-BA85-D9170065001E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F4A49689-8067-4660-8C41-56866C33B2D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ED0E-4048-BA85-D9170065001E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BC8E796B-148F-4B55-9935-4C7CA8AA6D4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ED0E-4048-BA85-D9170065001E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FB5D4344-DD21-467B-A206-623AC448489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ED0E-4048-BA85-D9170065001E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07F79994-806C-42B4-83E3-D052A19A025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ED0E-4048-BA85-D9170065001E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6BF03938-C89E-4032-B061-4D5197B5981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ED0E-4048-BA85-D9170065001E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CBDD70E8-5FF6-4095-A006-34A623A432B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ED0E-4048-BA85-D9170065001E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8728884C-505B-40F8-9170-D477CB41755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ED0E-4048-BA85-D9170065001E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46F15C9C-7A4A-440B-A1D1-BEFDED600AF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ED0E-4048-BA85-D9170065001E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6DD589A7-F3B0-4A90-B048-90654EAA861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ED0E-4048-BA85-D9170065001E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DA9C8870-2BC6-41DB-A5F2-B6175CA62D6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ED0E-4048-BA85-D9170065001E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18841CA9-1E9A-495D-B5AD-C7EAFDCCFD5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ED0E-4048-BA85-D9170065001E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E479C245-12D8-4178-9DB1-AC658BC6F0C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ED0E-4048-BA85-D9170065001E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EA1BBE4C-AC75-482D-9659-1DE5080A125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ED0E-4048-BA85-D9170065001E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4A16F1A2-967E-4F5F-9D70-90D934E4D3F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ED0E-4048-BA85-D9170065001E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B6546363-BEF2-45AC-BF7C-89897FEF4F6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ED0E-4048-BA85-D9170065001E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E4DF8B62-2E5A-487E-9D42-27FD3ADF0AE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ED0E-4048-BA85-D9170065001E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83076335-1726-4A7A-902F-701157CFC09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ED0E-4048-BA85-D9170065001E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3F79064C-AB04-401D-B178-01A1516B28D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ED0E-4048-BA85-D9170065001E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4A52DCFD-E2EB-44FA-91AC-510A9FE2450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ED0E-4048-BA85-D9170065001E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15F7403D-17E3-4076-B662-77EE99F8CA4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ED0E-4048-BA85-D9170065001E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fld id="{A7FE0F69-140E-44E5-BF6C-4A70F2DB188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ED0E-4048-BA85-D9170065001E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fld id="{B9EC53F8-A6BE-4054-A8E3-468531A9D5C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ED0E-4048-BA85-D9170065001E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fld id="{DCC09B17-E82E-4F54-B4ED-0D789F1A04D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ED0E-4048-BA85-D9170065001E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fld id="{4BC8E537-A556-4D9C-935A-546D53C8CF2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ED0E-4048-BA85-D9170065001E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fld id="{5457DB08-E6B4-4F93-B308-B306CE6C343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ED0E-4048-BA85-D9170065001E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fld id="{B8DA6A53-2C28-4FFC-87F2-48D7DC4D366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ED0E-4048-BA85-D9170065001E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fld id="{6E06CD6D-F448-4957-946E-28013A1793F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ED0E-4048-BA85-D9170065001E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fld id="{04D623F2-4E5A-4098-B7DE-84320F4C058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ED0E-4048-BA85-D9170065001E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fld id="{7BBEE88D-3A50-4061-AC22-A4B11804193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ED0E-4048-BA85-D9170065001E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fld id="{317FCF87-5C32-4683-A953-0F70776AF1B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ED0E-4048-BA85-D9170065001E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fld id="{0C0A1F23-1AFA-414F-97D1-1528FCD9D76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ED0E-4048-BA85-D9170065001E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fld id="{8F2BD760-11D4-4D2F-B0A7-B2A613B1640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ED0E-4048-BA85-D9170065001E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fld id="{59BC7A0D-79D7-44B5-AB5A-14CF4A1C963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ED0E-4048-BA85-D9170065001E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fld id="{0630C18E-62FA-4F13-9052-96CD22B8EBF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ED0E-4048-BA85-D9170065001E}"/>
                </c:ext>
              </c:extLst>
            </c:dLbl>
            <c:dLbl>
              <c:idx val="41"/>
              <c:tx>
                <c:rich>
                  <a:bodyPr rot="-5400000" spcFirstLastPara="1" vertOverflow="ellipsis" wrap="square" lIns="38100" tIns="19050" rIns="38100" bIns="19050" anchor="ctr" anchorCtr="1">
                    <a:spAutoFit/>
                  </a:bodyPr>
                  <a:lstStyle/>
                  <a:p>
                    <a:pPr rtl="0">
                      <a:defRPr sz="1500" b="0" i="0" u="none" strike="noStrike" kern="1200" baseline="0">
                        <a:solidFill>
                          <a:schemeClr val="bg1"/>
                        </a:solidFill>
                        <a:latin typeface="Century Gothic" panose="020B0502020202020204" pitchFamily="34" charset="0"/>
                        <a:ea typeface="+mn-ea"/>
                        <a:cs typeface="+mn-cs"/>
                      </a:defRPr>
                    </a:pPr>
                    <a:fld id="{411151DD-EC5C-4D48-A7F5-37FDBE19BD87}" type="CELLRANGE">
                      <a:rPr lang="en-US"/>
                      <a:pPr rtl="0">
                        <a:defRPr sz="1500"/>
                      </a:pPr>
                      <a:t>[CELLRANGE]</a:t>
                    </a:fld>
                    <a:endParaRPr lang="en-US"/>
                  </a:p>
                </c:rich>
              </c:tx>
              <c:numFmt formatCode="&quot;$&quot;#,##0" sourceLinked="0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 rtl="0">
                    <a:defRPr sz="1500" b="0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ED0E-4048-BA85-D9170065001E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fld id="{4A9C02E1-01E4-4181-B521-62A07200AF9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ED0E-4048-BA85-D9170065001E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fld id="{15E3D376-4C8C-477F-8F1A-BAF886B2A95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B-ED0E-4048-BA85-D9170065001E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fld id="{45DB9652-ACA8-47CE-AF53-9C8B0EBC683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C-ED0E-4048-BA85-D9170065001E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fld id="{7686AC1B-C723-469E-B2F0-FC43FAA2EB0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D-ED0E-4048-BA85-D9170065001E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fld id="{429A585C-79A6-42BF-AAA4-41E103B891A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E-ED0E-4048-BA85-D9170065001E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fld id="{A6865546-E642-4BC2-96CA-B9D43C966F1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F-ED0E-4048-BA85-D9170065001E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fld id="{B642ED35-3C22-4898-9DA9-F2A955A8C76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0-ED0E-4048-BA85-D9170065001E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fld id="{A9C65770-2097-412F-93E5-9A051B3F08A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1-ED0E-4048-BA85-D9170065001E}"/>
                </c:ext>
              </c:extLst>
            </c:dLbl>
            <c:dLbl>
              <c:idx val="50"/>
              <c:tx>
                <c:rich>
                  <a:bodyPr/>
                  <a:lstStyle/>
                  <a:p>
                    <a:fld id="{39843664-F175-4BBF-9132-82A9959F984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2-ED0E-4048-BA85-D9170065001E}"/>
                </c:ext>
              </c:extLst>
            </c:dLbl>
            <c:dLbl>
              <c:idx val="51"/>
              <c:tx>
                <c:rich>
                  <a:bodyPr/>
                  <a:lstStyle/>
                  <a:p>
                    <a:fld id="{E2154F8A-D878-450D-9DB6-CF7FBA141E1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3-ED0E-4048-BA85-D917006500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500" b="0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'Informe de KPI de redes social1'!$B$43:$B$94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'Informe de KPI de redes social1'!$D$43:$D$94</c:f>
              <c:numCache>
                <c:formatCode>"$"#,##0</c:formatCode>
                <c:ptCount val="52"/>
                <c:pt idx="0">
                  <c:v>10867</c:v>
                </c:pt>
                <c:pt idx="1">
                  <c:v>14141</c:v>
                </c:pt>
                <c:pt idx="2">
                  <c:v>11662</c:v>
                </c:pt>
                <c:pt idx="3">
                  <c:v>8459</c:v>
                </c:pt>
                <c:pt idx="4">
                  <c:v>10329</c:v>
                </c:pt>
                <c:pt idx="5">
                  <c:v>6883</c:v>
                </c:pt>
                <c:pt idx="6">
                  <c:v>7623</c:v>
                </c:pt>
                <c:pt idx="7">
                  <c:v>10691</c:v>
                </c:pt>
                <c:pt idx="8">
                  <c:v>7554</c:v>
                </c:pt>
                <c:pt idx="9">
                  <c:v>7088</c:v>
                </c:pt>
                <c:pt idx="10">
                  <c:v>12962</c:v>
                </c:pt>
                <c:pt idx="11">
                  <c:v>9951</c:v>
                </c:pt>
                <c:pt idx="12">
                  <c:v>13255</c:v>
                </c:pt>
                <c:pt idx="13">
                  <c:v>8747</c:v>
                </c:pt>
                <c:pt idx="14">
                  <c:v>13577</c:v>
                </c:pt>
                <c:pt idx="15">
                  <c:v>8138</c:v>
                </c:pt>
                <c:pt idx="16">
                  <c:v>8350</c:v>
                </c:pt>
                <c:pt idx="17">
                  <c:v>13698</c:v>
                </c:pt>
                <c:pt idx="18">
                  <c:v>8494</c:v>
                </c:pt>
                <c:pt idx="19">
                  <c:v>12898</c:v>
                </c:pt>
                <c:pt idx="20">
                  <c:v>12129</c:v>
                </c:pt>
                <c:pt idx="21">
                  <c:v>9633</c:v>
                </c:pt>
                <c:pt idx="22">
                  <c:v>12892</c:v>
                </c:pt>
                <c:pt idx="23">
                  <c:v>7746</c:v>
                </c:pt>
                <c:pt idx="24">
                  <c:v>12866</c:v>
                </c:pt>
                <c:pt idx="25">
                  <c:v>8883</c:v>
                </c:pt>
                <c:pt idx="26">
                  <c:v>14117</c:v>
                </c:pt>
                <c:pt idx="27">
                  <c:v>11336</c:v>
                </c:pt>
                <c:pt idx="28">
                  <c:v>6854</c:v>
                </c:pt>
                <c:pt idx="29">
                  <c:v>9616</c:v>
                </c:pt>
                <c:pt idx="30">
                  <c:v>9072</c:v>
                </c:pt>
                <c:pt idx="31">
                  <c:v>10168</c:v>
                </c:pt>
                <c:pt idx="32">
                  <c:v>8780</c:v>
                </c:pt>
                <c:pt idx="33">
                  <c:v>7131</c:v>
                </c:pt>
                <c:pt idx="34">
                  <c:v>11629</c:v>
                </c:pt>
                <c:pt idx="35">
                  <c:v>13260</c:v>
                </c:pt>
                <c:pt idx="36">
                  <c:v>8528</c:v>
                </c:pt>
                <c:pt idx="37">
                  <c:v>11212</c:v>
                </c:pt>
                <c:pt idx="38">
                  <c:v>13868</c:v>
                </c:pt>
                <c:pt idx="39">
                  <c:v>14027</c:v>
                </c:pt>
                <c:pt idx="40">
                  <c:v>8039</c:v>
                </c:pt>
                <c:pt idx="41">
                  <c:v>8257</c:v>
                </c:pt>
                <c:pt idx="42">
                  <c:v>11435</c:v>
                </c:pt>
                <c:pt idx="43">
                  <c:v>10663</c:v>
                </c:pt>
                <c:pt idx="44">
                  <c:v>13750</c:v>
                </c:pt>
                <c:pt idx="45">
                  <c:v>12668</c:v>
                </c:pt>
                <c:pt idx="46">
                  <c:v>12186</c:v>
                </c:pt>
                <c:pt idx="47">
                  <c:v>7469</c:v>
                </c:pt>
                <c:pt idx="48">
                  <c:v>13387</c:v>
                </c:pt>
                <c:pt idx="49">
                  <c:v>13705</c:v>
                </c:pt>
                <c:pt idx="50">
                  <c:v>10114</c:v>
                </c:pt>
                <c:pt idx="51">
                  <c:v>14238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'Informe de KPI de redes social1'!$D$43:$D$94</c15:f>
                <c15:dlblRangeCache>
                  <c:ptCount val="52"/>
                  <c:pt idx="0">
                    <c:v>$10,867</c:v>
                  </c:pt>
                  <c:pt idx="1">
                    <c:v>$14,141</c:v>
                  </c:pt>
                  <c:pt idx="2">
                    <c:v>$11,662</c:v>
                  </c:pt>
                  <c:pt idx="3">
                    <c:v>$8,459</c:v>
                  </c:pt>
                  <c:pt idx="4">
                    <c:v>$10,329</c:v>
                  </c:pt>
                  <c:pt idx="5">
                    <c:v>$6,883</c:v>
                  </c:pt>
                  <c:pt idx="6">
                    <c:v>$7,623</c:v>
                  </c:pt>
                  <c:pt idx="7">
                    <c:v>$10,691</c:v>
                  </c:pt>
                  <c:pt idx="8">
                    <c:v>$7,554</c:v>
                  </c:pt>
                  <c:pt idx="9">
                    <c:v>$7,088</c:v>
                  </c:pt>
                  <c:pt idx="10">
                    <c:v>$12,962</c:v>
                  </c:pt>
                  <c:pt idx="11">
                    <c:v>$9,951</c:v>
                  </c:pt>
                  <c:pt idx="12">
                    <c:v>$13,255</c:v>
                  </c:pt>
                  <c:pt idx="13">
                    <c:v>$8,747</c:v>
                  </c:pt>
                  <c:pt idx="14">
                    <c:v>$13,577</c:v>
                  </c:pt>
                  <c:pt idx="15">
                    <c:v>$8,138</c:v>
                  </c:pt>
                  <c:pt idx="16">
                    <c:v>$8,350</c:v>
                  </c:pt>
                  <c:pt idx="17">
                    <c:v>$13,698</c:v>
                  </c:pt>
                  <c:pt idx="18">
                    <c:v>$8,494</c:v>
                  </c:pt>
                  <c:pt idx="19">
                    <c:v>$12,898</c:v>
                  </c:pt>
                  <c:pt idx="20">
                    <c:v>$12,129</c:v>
                  </c:pt>
                  <c:pt idx="21">
                    <c:v>$9,633</c:v>
                  </c:pt>
                  <c:pt idx="22">
                    <c:v>$12,892</c:v>
                  </c:pt>
                  <c:pt idx="23">
                    <c:v>$7,746</c:v>
                  </c:pt>
                  <c:pt idx="24">
                    <c:v>$12,866</c:v>
                  </c:pt>
                  <c:pt idx="25">
                    <c:v>$8,883</c:v>
                  </c:pt>
                  <c:pt idx="26">
                    <c:v>$14,117</c:v>
                  </c:pt>
                  <c:pt idx="27">
                    <c:v>$11,336</c:v>
                  </c:pt>
                  <c:pt idx="28">
                    <c:v>$6,854</c:v>
                  </c:pt>
                  <c:pt idx="29">
                    <c:v>$9,616</c:v>
                  </c:pt>
                  <c:pt idx="30">
                    <c:v>$9,072</c:v>
                  </c:pt>
                  <c:pt idx="31">
                    <c:v>$10,168</c:v>
                  </c:pt>
                  <c:pt idx="32">
                    <c:v>$8,780</c:v>
                  </c:pt>
                  <c:pt idx="33">
                    <c:v>$7,131</c:v>
                  </c:pt>
                  <c:pt idx="34">
                    <c:v>$11,629</c:v>
                  </c:pt>
                  <c:pt idx="35">
                    <c:v>$13,260</c:v>
                  </c:pt>
                  <c:pt idx="36">
                    <c:v>$8,528</c:v>
                  </c:pt>
                  <c:pt idx="37">
                    <c:v>$11,212</c:v>
                  </c:pt>
                  <c:pt idx="38">
                    <c:v>$13,868</c:v>
                  </c:pt>
                  <c:pt idx="39">
                    <c:v>$14,027</c:v>
                  </c:pt>
                  <c:pt idx="40">
                    <c:v>$8,039</c:v>
                  </c:pt>
                  <c:pt idx="41">
                    <c:v>$8,257</c:v>
                  </c:pt>
                  <c:pt idx="42">
                    <c:v>$11,435</c:v>
                  </c:pt>
                  <c:pt idx="43">
                    <c:v>$10,663</c:v>
                  </c:pt>
                  <c:pt idx="44">
                    <c:v>$13,750</c:v>
                  </c:pt>
                  <c:pt idx="45">
                    <c:v>$12,668</c:v>
                  </c:pt>
                  <c:pt idx="46">
                    <c:v>$12,186</c:v>
                  </c:pt>
                  <c:pt idx="47">
                    <c:v>$7,469</c:v>
                  </c:pt>
                  <c:pt idx="48">
                    <c:v>$13,387</c:v>
                  </c:pt>
                  <c:pt idx="49">
                    <c:v>$13,705</c:v>
                  </c:pt>
                  <c:pt idx="50">
                    <c:v>$10,114</c:v>
                  </c:pt>
                  <c:pt idx="51">
                    <c:v>$14,238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34-ED0E-4048-BA85-D91700650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"/>
        <c:axId val="738186591"/>
        <c:axId val="738188239"/>
      </c:barChart>
      <c:catAx>
        <c:axId val="73818659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738188239"/>
        <c:crosses val="autoZero"/>
        <c:auto val="1"/>
        <c:lblAlgn val="ctr"/>
        <c:lblOffset val="100"/>
        <c:noMultiLvlLbl val="0"/>
      </c:catAx>
      <c:valAx>
        <c:axId val="7381882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7381865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128177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'Informe de KPI de redes social1'!$C$103</c:f>
              <c:strCache>
                <c:ptCount val="1"/>
                <c:pt idx="0">
                  <c:v>Costo por adquisición</c:v>
                </c:pt>
              </c:strCache>
            </c:strRef>
          </c:tx>
          <c:spPr>
            <a:pattFill prst="wdDnDiag">
              <a:fgClr>
                <a:schemeClr val="accent6">
                  <a:lumMod val="60000"/>
                  <a:lumOff val="40000"/>
                </a:schemeClr>
              </a:fgClr>
              <a:bgClr>
                <a:schemeClr val="accent6"/>
              </a:bgClr>
            </a:pattFill>
          </c:spPr>
          <c:invertIfNegative val="0"/>
          <c:dPt>
            <c:idx val="0"/>
            <c:invertIfNegative val="0"/>
            <c:bubble3D val="0"/>
            <c:spPr>
              <a:pattFill prst="wdDnDiag">
                <a:fgClr>
                  <a:schemeClr val="accent6">
                    <a:lumMod val="60000"/>
                    <a:lumOff val="40000"/>
                  </a:schemeClr>
                </a:fgClr>
                <a:bgClr>
                  <a:schemeClr val="accent6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91B-9541-A23A-E066A80552DA}"/>
              </c:ext>
            </c:extLst>
          </c:dPt>
          <c:dPt>
            <c:idx val="1"/>
            <c:invertIfNegative val="0"/>
            <c:bubble3D val="0"/>
            <c:spPr>
              <a:pattFill prst="wdDnDiag">
                <a:fgClr>
                  <a:schemeClr val="accent6">
                    <a:lumMod val="60000"/>
                    <a:lumOff val="40000"/>
                  </a:schemeClr>
                </a:fgClr>
                <a:bgClr>
                  <a:schemeClr val="accent6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391B-9541-A23A-E066A80552DA}"/>
              </c:ext>
            </c:extLst>
          </c:dPt>
          <c:dPt>
            <c:idx val="2"/>
            <c:invertIfNegative val="0"/>
            <c:bubble3D val="0"/>
            <c:spPr>
              <a:pattFill prst="wdDnDiag">
                <a:fgClr>
                  <a:schemeClr val="accent6">
                    <a:lumMod val="60000"/>
                    <a:lumOff val="40000"/>
                  </a:schemeClr>
                </a:fgClr>
                <a:bgClr>
                  <a:schemeClr val="accent6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91B-9541-A23A-E066A80552DA}"/>
              </c:ext>
            </c:extLst>
          </c:dPt>
          <c:dPt>
            <c:idx val="3"/>
            <c:invertIfNegative val="0"/>
            <c:bubble3D val="0"/>
            <c:spPr>
              <a:pattFill prst="wdDnDiag">
                <a:fgClr>
                  <a:schemeClr val="accent6">
                    <a:lumMod val="60000"/>
                    <a:lumOff val="40000"/>
                  </a:schemeClr>
                </a:fgClr>
                <a:bgClr>
                  <a:schemeClr val="accent6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391B-9541-A23A-E066A80552DA}"/>
              </c:ext>
            </c:extLst>
          </c:dPt>
          <c:dPt>
            <c:idx val="4"/>
            <c:invertIfNegative val="0"/>
            <c:bubble3D val="0"/>
            <c:spPr>
              <a:pattFill prst="wdDnDiag">
                <a:fgClr>
                  <a:schemeClr val="accent6">
                    <a:lumMod val="60000"/>
                    <a:lumOff val="40000"/>
                  </a:schemeClr>
                </a:fgClr>
                <a:bgClr>
                  <a:schemeClr val="accent6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91B-9541-A23A-E066A80552DA}"/>
              </c:ext>
            </c:extLst>
          </c:dPt>
          <c:dPt>
            <c:idx val="5"/>
            <c:invertIfNegative val="0"/>
            <c:bubble3D val="0"/>
            <c:spPr>
              <a:pattFill prst="wdDnDiag">
                <a:fgClr>
                  <a:schemeClr val="accent6">
                    <a:lumMod val="60000"/>
                    <a:lumOff val="40000"/>
                  </a:schemeClr>
                </a:fgClr>
                <a:bgClr>
                  <a:schemeClr val="accent6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391B-9541-A23A-E066A80552DA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0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391B-9541-A23A-E066A80552DA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0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391B-9541-A23A-E066A80552DA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0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391B-9541-A23A-E066A80552DA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0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391B-9541-A23A-E066A80552DA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0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391B-9541-A23A-E066A80552DA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0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391B-9541-A23A-E066A80552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'Informe de KPI de redes social1'!$B$104:$B$109</c:f>
              <c:strCache>
                <c:ptCount val="6"/>
                <c:pt idx="0">
                  <c:v>Plataforma A</c:v>
                </c:pt>
                <c:pt idx="1">
                  <c:v>Plataforma B</c:v>
                </c:pt>
                <c:pt idx="2">
                  <c:v>Plataforma C</c:v>
                </c:pt>
                <c:pt idx="3">
                  <c:v>Plataforma D</c:v>
                </c:pt>
                <c:pt idx="4">
                  <c:v>Plataforma E</c:v>
                </c:pt>
                <c:pt idx="5">
                  <c:v>Otra</c:v>
                </c:pt>
              </c:strCache>
            </c:strRef>
          </c:cat>
          <c:val>
            <c:numRef>
              <c:f>'Informe de KPI de redes social1'!$C$104:$C$109</c:f>
              <c:numCache>
                <c:formatCode>"$"#,##0</c:formatCode>
                <c:ptCount val="6"/>
                <c:pt idx="0">
                  <c:v>451</c:v>
                </c:pt>
                <c:pt idx="1">
                  <c:v>711</c:v>
                </c:pt>
                <c:pt idx="2">
                  <c:v>615</c:v>
                </c:pt>
                <c:pt idx="3">
                  <c:v>475</c:v>
                </c:pt>
                <c:pt idx="4">
                  <c:v>585</c:v>
                </c:pt>
                <c:pt idx="5">
                  <c:v>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1B-9541-A23A-E066A80552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1809261408"/>
        <c:axId val="1842480192"/>
      </c:barChart>
      <c:catAx>
        <c:axId val="180926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842480192"/>
        <c:crosses val="autoZero"/>
        <c:auto val="1"/>
        <c:lblAlgn val="ctr"/>
        <c:lblOffset val="100"/>
        <c:noMultiLvlLbl val="0"/>
      </c:catAx>
      <c:valAx>
        <c:axId val="1842480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809261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5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'Informe de KPI de redes social1'!$D$103</c:f>
              <c:strCache>
                <c:ptCount val="1"/>
                <c:pt idx="0">
                  <c:v>Ganancia por adquisición</c:v>
                </c:pt>
              </c:strCache>
            </c:strRef>
          </c:tx>
          <c:spPr>
            <a:pattFill prst="wdDnDiag">
              <a:fgClr>
                <a:schemeClr val="accent2">
                  <a:lumMod val="60000"/>
                  <a:lumOff val="40000"/>
                </a:schemeClr>
              </a:fgClr>
              <a:bgClr>
                <a:schemeClr val="accent2"/>
              </a:bgClr>
            </a:pattFill>
          </c:spPr>
          <c:invertIfNegative val="0"/>
          <c:dPt>
            <c:idx val="0"/>
            <c:invertIfNegative val="0"/>
            <c:bubble3D val="0"/>
            <c:spPr>
              <a:pattFill prst="wdDnDiag">
                <a:fgClr>
                  <a:schemeClr val="accent2">
                    <a:lumMod val="60000"/>
                    <a:lumOff val="40000"/>
                  </a:schemeClr>
                </a:fgClr>
                <a:bgClr>
                  <a:schemeClr val="accent2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33C-BE4D-939E-BF6260257035}"/>
              </c:ext>
            </c:extLst>
          </c:dPt>
          <c:dPt>
            <c:idx val="1"/>
            <c:invertIfNegative val="0"/>
            <c:bubble3D val="0"/>
            <c:spPr>
              <a:pattFill prst="wdDnDiag">
                <a:fgClr>
                  <a:schemeClr val="accent2">
                    <a:lumMod val="60000"/>
                    <a:lumOff val="40000"/>
                  </a:schemeClr>
                </a:fgClr>
                <a:bgClr>
                  <a:schemeClr val="accent2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33C-BE4D-939E-BF6260257035}"/>
              </c:ext>
            </c:extLst>
          </c:dPt>
          <c:dPt>
            <c:idx val="2"/>
            <c:invertIfNegative val="0"/>
            <c:bubble3D val="0"/>
            <c:spPr>
              <a:pattFill prst="wdDnDiag">
                <a:fgClr>
                  <a:schemeClr val="accent2">
                    <a:lumMod val="60000"/>
                    <a:lumOff val="40000"/>
                  </a:schemeClr>
                </a:fgClr>
                <a:bgClr>
                  <a:schemeClr val="accent2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33C-BE4D-939E-BF6260257035}"/>
              </c:ext>
            </c:extLst>
          </c:dPt>
          <c:dPt>
            <c:idx val="3"/>
            <c:invertIfNegative val="0"/>
            <c:bubble3D val="0"/>
            <c:spPr>
              <a:pattFill prst="wdDnDiag">
                <a:fgClr>
                  <a:schemeClr val="accent2">
                    <a:lumMod val="60000"/>
                    <a:lumOff val="40000"/>
                  </a:schemeClr>
                </a:fgClr>
                <a:bgClr>
                  <a:schemeClr val="accent2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33C-BE4D-939E-BF6260257035}"/>
              </c:ext>
            </c:extLst>
          </c:dPt>
          <c:dPt>
            <c:idx val="4"/>
            <c:invertIfNegative val="0"/>
            <c:bubble3D val="0"/>
            <c:spPr>
              <a:pattFill prst="wdDnDiag">
                <a:fgClr>
                  <a:schemeClr val="accent2">
                    <a:lumMod val="60000"/>
                    <a:lumOff val="40000"/>
                  </a:schemeClr>
                </a:fgClr>
                <a:bgClr>
                  <a:schemeClr val="accent2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33C-BE4D-939E-BF6260257035}"/>
              </c:ext>
            </c:extLst>
          </c:dPt>
          <c:dPt>
            <c:idx val="5"/>
            <c:invertIfNegative val="0"/>
            <c:bubble3D val="0"/>
            <c:spPr>
              <a:pattFill prst="wdDnDiag">
                <a:fgClr>
                  <a:schemeClr val="accent2">
                    <a:lumMod val="60000"/>
                    <a:lumOff val="40000"/>
                  </a:schemeClr>
                </a:fgClr>
                <a:bgClr>
                  <a:schemeClr val="accent2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33C-BE4D-939E-BF6260257035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0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133C-BE4D-939E-BF6260257035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0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133C-BE4D-939E-BF6260257035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0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133C-BE4D-939E-BF6260257035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0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133C-BE4D-939E-BF6260257035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0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133C-BE4D-939E-BF6260257035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0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133C-BE4D-939E-BF62602570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'Informe de KPI de redes social1'!$B$104:$B$109</c:f>
              <c:strCache>
                <c:ptCount val="6"/>
                <c:pt idx="0">
                  <c:v>Plataforma A</c:v>
                </c:pt>
                <c:pt idx="1">
                  <c:v>Plataforma B</c:v>
                </c:pt>
                <c:pt idx="2">
                  <c:v>Plataforma C</c:v>
                </c:pt>
                <c:pt idx="3">
                  <c:v>Plataforma D</c:v>
                </c:pt>
                <c:pt idx="4">
                  <c:v>Plataforma E</c:v>
                </c:pt>
                <c:pt idx="5">
                  <c:v>Otra</c:v>
                </c:pt>
              </c:strCache>
            </c:strRef>
          </c:cat>
          <c:val>
            <c:numRef>
              <c:f>'Informe de KPI de redes social1'!$D$104:$D$109</c:f>
              <c:numCache>
                <c:formatCode>"$"#,##0</c:formatCode>
                <c:ptCount val="6"/>
                <c:pt idx="0">
                  <c:v>813</c:v>
                </c:pt>
                <c:pt idx="1">
                  <c:v>2541</c:v>
                </c:pt>
                <c:pt idx="2">
                  <c:v>3577</c:v>
                </c:pt>
                <c:pt idx="3">
                  <c:v>1240</c:v>
                </c:pt>
                <c:pt idx="4">
                  <c:v>3100</c:v>
                </c:pt>
                <c:pt idx="5">
                  <c:v>2800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33C-BE4D-939E-BF62602570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1809261408"/>
        <c:axId val="1842480192"/>
      </c:barChart>
      <c:catAx>
        <c:axId val="180926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842480192"/>
        <c:crosses val="autoZero"/>
        <c:auto val="1"/>
        <c:lblAlgn val="ctr"/>
        <c:lblOffset val="100"/>
        <c:noMultiLvlLbl val="0"/>
      </c:catAx>
      <c:valAx>
        <c:axId val="1842480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809261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2">
        <a:lumMod val="5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'Informe de KPI de redes social2'!$O$42</c:f>
              <c:strCache>
                <c:ptCount val="1"/>
                <c:pt idx="0">
                  <c:v>Ingresos por adquisición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  <a:alpha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8A03B524-3738-45C9-8252-FFC53986263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8364-1C48-BCE3-785BB0C778F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5523DEB9-33BE-402C-8A54-215B809327E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8364-1C48-BCE3-785BB0C778FA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589C747F-E50F-46A3-9929-7124DFE3531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8364-1C48-BCE3-785BB0C778F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7EF4502-E011-4089-A7A9-57DA68DC0F7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8364-1C48-BCE3-785BB0C778FA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60CF6847-BE4D-4F7D-AFDD-0C49A7259EF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8364-1C48-BCE3-785BB0C778FA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5E6EC69E-5F25-46D1-8D21-C1E90937823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8364-1C48-BCE3-785BB0C778FA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5973AF20-96E7-464C-80B9-10ABCF3A848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8364-1C48-BCE3-785BB0C778FA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DD730EC8-98FD-43A0-8615-63D6397B5A2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8364-1C48-BCE3-785BB0C778FA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56CB8781-5002-409A-B49B-A98A676148C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8364-1C48-BCE3-785BB0C778FA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AF9F5F11-956B-4B93-87F1-45B5B9AA5A4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8364-1C48-BCE3-785BB0C778FA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9FC876B8-DEFD-4365-B01E-198E9632047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8364-1C48-BCE3-785BB0C778FA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BC42CA3A-1DD7-4C52-89CD-8CA297DAC56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8364-1C48-BCE3-785BB0C778FA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98288398-B6D4-49EB-B046-B364F9EF900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8364-1C48-BCE3-785BB0C778FA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74710C3D-498B-45F2-A25D-0178DCCE373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8364-1C48-BCE3-785BB0C778FA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8EEDA92D-9A57-40C2-B79F-DCA4359706E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8364-1C48-BCE3-785BB0C778FA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7B077A4C-AFD6-46CC-A401-D25101E04F2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8364-1C48-BCE3-785BB0C778FA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E74D4316-E817-48FC-A3A7-C23C43C8389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8364-1C48-BCE3-785BB0C778FA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CEE7D47F-2493-4DF8-B54E-494EB81F05F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8364-1C48-BCE3-785BB0C778FA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9E3D63E7-5037-47E5-85FE-A59D16EB567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8364-1C48-BCE3-785BB0C778FA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C2436A33-103C-43D7-9187-DC0BD0B4B72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8364-1C48-BCE3-785BB0C778FA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D41DCD94-3994-4525-BFB9-4CF0901B84F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8364-1C48-BCE3-785BB0C778FA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A17D6BC3-19AC-4C9D-BFFA-505BEFAA901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8364-1C48-BCE3-785BB0C778FA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ADF5F87A-8089-4F95-A221-E79A17101D3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8364-1C48-BCE3-785BB0C778FA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77F80146-B4F8-4133-B349-9D50391F380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8364-1C48-BCE3-785BB0C778FA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778C1DDE-F9DD-4001-A330-978C3DE3230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8364-1C48-BCE3-785BB0C778FA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B81FE167-CD00-4B33-B26F-05302A32C95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8364-1C48-BCE3-785BB0C778FA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4EE977A3-5C7C-477F-AFFF-92FD267A892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8364-1C48-BCE3-785BB0C778FA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fld id="{1CBE2BA6-168C-4418-8DFD-B53E6C92BEB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8364-1C48-BCE3-785BB0C778FA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fld id="{89E03C5D-782A-418D-A275-B8A0C60B792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8364-1C48-BCE3-785BB0C778FA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fld id="{4A9ACCD3-405F-46B6-94BD-BCE3BBAC1C1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8364-1C48-BCE3-785BB0C778FA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fld id="{580F52C6-80C7-49CA-9BD7-78EFBB625AE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8364-1C48-BCE3-785BB0C778FA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fld id="{522EDF36-74BF-4070-9104-19E3A2E84BF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8364-1C48-BCE3-785BB0C778FA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fld id="{3D01849A-4EEE-4083-A235-F5C0CEB5E5F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8364-1C48-BCE3-785BB0C778FA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fld id="{609F889C-7881-46FB-BB22-A4C8D64CD20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8364-1C48-BCE3-785BB0C778FA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fld id="{1CEA61B4-738E-4F5B-AA5B-6CE296B1DEC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8364-1C48-BCE3-785BB0C778FA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fld id="{9168E3AE-FF44-44BB-8D27-E212F6C7CCE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8364-1C48-BCE3-785BB0C778FA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fld id="{67DCF483-9304-4F43-BBF4-114DA3BF71A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8364-1C48-BCE3-785BB0C778FA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fld id="{23118EDA-35CD-4E0A-97ED-A5A247A626B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8364-1C48-BCE3-785BB0C778FA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fld id="{771B0135-4741-4FAA-9597-11A730BFE1F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8364-1C48-BCE3-785BB0C778FA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fld id="{5FCA1AD7-F94B-4DEC-BCF0-C29E8FC5477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8364-1C48-BCE3-785BB0C778FA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fld id="{11A1C6BC-5D7F-484F-ABB3-3DF3C4F560A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8364-1C48-BCE3-785BB0C778FA}"/>
                </c:ext>
              </c:extLst>
            </c:dLbl>
            <c:dLbl>
              <c:idx val="41"/>
              <c:tx>
                <c:rich>
                  <a:bodyPr rot="-5400000" spcFirstLastPara="1" vertOverflow="ellipsis" wrap="square" lIns="38100" tIns="19050" rIns="38100" bIns="19050" anchor="ctr" anchorCtr="1">
                    <a:spAutoFit/>
                  </a:bodyPr>
                  <a:lstStyle/>
                  <a:p>
                    <a:pPr rtl="0">
                      <a:defRPr sz="1500" b="0" i="0" u="none" strike="noStrike" kern="1200" baseline="0">
                        <a:solidFill>
                          <a:schemeClr val="bg1"/>
                        </a:solidFill>
                        <a:latin typeface="Century Gothic" panose="020B0502020202020204" pitchFamily="34" charset="0"/>
                        <a:ea typeface="+mn-ea"/>
                        <a:cs typeface="+mn-cs"/>
                      </a:defRPr>
                    </a:pPr>
                    <a:fld id="{90828305-1050-4C0D-BE13-E712E1668D93}" type="CELLRANGE">
                      <a:rPr lang="en-US"/>
                      <a:pPr rtl="0">
                        <a:defRPr sz="1500"/>
                      </a:pPr>
                      <a:t>[CELLRANGE]</a:t>
                    </a:fld>
                    <a:endParaRPr lang="en-US"/>
                  </a:p>
                </c:rich>
              </c:tx>
              <c:numFmt formatCode="&quot;$&quot;#,##0" sourceLinked="0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 rtl="0">
                    <a:defRPr sz="1500" b="0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8364-1C48-BCE3-785BB0C778FA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fld id="{CD3A4302-8B6F-481D-9914-8B50CD78AFD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8364-1C48-BCE3-785BB0C778FA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fld id="{B2B869B9-375D-49D1-8042-CCDF1AA8F3C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B-8364-1C48-BCE3-785BB0C778FA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fld id="{01E17479-5342-416B-8A82-2FBD090C68E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C-8364-1C48-BCE3-785BB0C778FA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fld id="{3BAC7C34-2811-4088-9618-E6BEA5E5BC3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D-8364-1C48-BCE3-785BB0C778FA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fld id="{09388436-E138-4737-89A8-51B2E6BE052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E-8364-1C48-BCE3-785BB0C778FA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fld id="{5B71D64B-2274-4A5A-96BB-D085625BCC8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F-8364-1C48-BCE3-785BB0C778FA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fld id="{0862763B-0984-4945-BDCB-DE34D43E809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0-8364-1C48-BCE3-785BB0C778FA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fld id="{DB283DFA-EE2A-4DDB-9BF5-AE58B6F72D0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1-8364-1C48-BCE3-785BB0C778FA}"/>
                </c:ext>
              </c:extLst>
            </c:dLbl>
            <c:dLbl>
              <c:idx val="50"/>
              <c:tx>
                <c:rich>
                  <a:bodyPr/>
                  <a:lstStyle/>
                  <a:p>
                    <a:fld id="{FF9800C5-1AD2-4B35-A29D-6CF3DD09568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2-8364-1C48-BCE3-785BB0C778FA}"/>
                </c:ext>
              </c:extLst>
            </c:dLbl>
            <c:dLbl>
              <c:idx val="51"/>
              <c:tx>
                <c:rich>
                  <a:bodyPr/>
                  <a:lstStyle/>
                  <a:p>
                    <a:fld id="{7ECCFEE0-8327-4BEF-B789-B4EC7E14AA8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3-8364-1C48-BCE3-785BB0C778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500" b="0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'Informe de KPI de redes social2'!$B$43:$B$94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'Informe de KPI de redes social2'!$O$43:$O$94</c:f>
              <c:numCache>
                <c:formatCode>_("$"* #,##0_);_("$"* \(#,##0\);_("$"* "-"??_);_(@_)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'Informe de KPI de redes social2'!$O$43:$O$94</c15:f>
                <c15:dlblRangeCache>
                  <c:ptCount val="52"/>
                  <c:pt idx="0">
                    <c:v>  </c:v>
                  </c:pt>
                  <c:pt idx="1">
                    <c:v>  </c:v>
                  </c:pt>
                  <c:pt idx="2">
                    <c:v>  </c:v>
                  </c:pt>
                  <c:pt idx="3">
                    <c:v>  </c:v>
                  </c:pt>
                  <c:pt idx="4">
                    <c:v>  </c:v>
                  </c:pt>
                  <c:pt idx="5">
                    <c:v>  </c:v>
                  </c:pt>
                  <c:pt idx="6">
                    <c:v>  </c:v>
                  </c:pt>
                  <c:pt idx="7">
                    <c:v>  </c:v>
                  </c:pt>
                  <c:pt idx="8">
                    <c:v>  </c:v>
                  </c:pt>
                  <c:pt idx="9">
                    <c:v>  </c:v>
                  </c:pt>
                  <c:pt idx="10">
                    <c:v>  </c:v>
                  </c:pt>
                  <c:pt idx="11">
                    <c:v>  </c:v>
                  </c:pt>
                  <c:pt idx="12">
                    <c:v>  </c:v>
                  </c:pt>
                  <c:pt idx="13">
                    <c:v>  </c:v>
                  </c:pt>
                  <c:pt idx="14">
                    <c:v>  </c:v>
                  </c:pt>
                  <c:pt idx="15">
                    <c:v>  </c:v>
                  </c:pt>
                  <c:pt idx="16">
                    <c:v>  </c:v>
                  </c:pt>
                  <c:pt idx="17">
                    <c:v>  </c:v>
                  </c:pt>
                  <c:pt idx="18">
                    <c:v>  </c:v>
                  </c:pt>
                  <c:pt idx="19">
                    <c:v>  </c:v>
                  </c:pt>
                  <c:pt idx="20">
                    <c:v>  </c:v>
                  </c:pt>
                  <c:pt idx="21">
                    <c:v>  </c:v>
                  </c:pt>
                  <c:pt idx="22">
                    <c:v>  </c:v>
                  </c:pt>
                  <c:pt idx="23">
                    <c:v>  </c:v>
                  </c:pt>
                  <c:pt idx="24">
                    <c:v>  </c:v>
                  </c:pt>
                  <c:pt idx="25">
                    <c:v>  </c:v>
                  </c:pt>
                  <c:pt idx="26">
                    <c:v>  </c:v>
                  </c:pt>
                  <c:pt idx="27">
                    <c:v>  </c:v>
                  </c:pt>
                  <c:pt idx="28">
                    <c:v>  </c:v>
                  </c:pt>
                  <c:pt idx="29">
                    <c:v>  </c:v>
                  </c:pt>
                  <c:pt idx="30">
                    <c:v>  </c:v>
                  </c:pt>
                  <c:pt idx="31">
                    <c:v>  </c:v>
                  </c:pt>
                  <c:pt idx="32">
                    <c:v>  </c:v>
                  </c:pt>
                  <c:pt idx="33">
                    <c:v>  </c:v>
                  </c:pt>
                  <c:pt idx="34">
                    <c:v>  </c:v>
                  </c:pt>
                  <c:pt idx="35">
                    <c:v>  </c:v>
                  </c:pt>
                  <c:pt idx="36">
                    <c:v>  </c:v>
                  </c:pt>
                  <c:pt idx="37">
                    <c:v>  </c:v>
                  </c:pt>
                  <c:pt idx="38">
                    <c:v>  </c:v>
                  </c:pt>
                  <c:pt idx="39">
                    <c:v>  </c:v>
                  </c:pt>
                  <c:pt idx="40">
                    <c:v>  </c:v>
                  </c:pt>
                  <c:pt idx="41">
                    <c:v>  </c:v>
                  </c:pt>
                  <c:pt idx="42">
                    <c:v>  </c:v>
                  </c:pt>
                  <c:pt idx="43">
                    <c:v>  </c:v>
                  </c:pt>
                  <c:pt idx="44">
                    <c:v>  </c:v>
                  </c:pt>
                  <c:pt idx="45">
                    <c:v>  </c:v>
                  </c:pt>
                  <c:pt idx="46">
                    <c:v>  </c:v>
                  </c:pt>
                  <c:pt idx="47">
                    <c:v>  </c:v>
                  </c:pt>
                  <c:pt idx="48">
                    <c:v>  </c:v>
                  </c:pt>
                  <c:pt idx="49">
                    <c:v>  </c:v>
                  </c:pt>
                  <c:pt idx="50">
                    <c:v>  </c:v>
                  </c:pt>
                  <c:pt idx="51">
                    <c:v> 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34-8364-1C48-BCE3-785BB0C77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"/>
        <c:axId val="738186591"/>
        <c:axId val="738188239"/>
      </c:barChart>
      <c:catAx>
        <c:axId val="73818659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738188239"/>
        <c:crosses val="autoZero"/>
        <c:auto val="1"/>
        <c:lblAlgn val="ctr"/>
        <c:lblOffset val="100"/>
        <c:noMultiLvlLbl val="0"/>
      </c:catAx>
      <c:valAx>
        <c:axId val="7381882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7381865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>
        <a:lumMod val="50000"/>
      </a:schemeClr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'Informe de KPI de redes social2'!$D$42</c:f>
              <c:strCache>
                <c:ptCount val="1"/>
                <c:pt idx="0">
                  <c:v>Gasto en marketing</c:v>
                </c:pt>
              </c:strCache>
            </c:strRef>
          </c:tx>
          <c:spPr>
            <a:solidFill>
              <a:srgbClr val="51D4D3">
                <a:alpha val="49804"/>
              </a:srgb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5103589A-379E-4432-A519-510EC569242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7F6B-8140-8DEB-F03F2FB7786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77EFA3E6-1109-4484-807B-9EBDE2157EA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7F6B-8140-8DEB-F03F2FB7786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2B2CAAC9-60D3-48A6-AA17-128734D73CB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7F6B-8140-8DEB-F03F2FB7786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3B1C690F-019C-4EC8-9129-183232D3FBC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7F6B-8140-8DEB-F03F2FB7786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F255A27A-71F4-4FA4-ADA8-26A75280DCC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7F6B-8140-8DEB-F03F2FB7786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AF0D125E-E4B3-412A-924B-7212A4B0AB0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7F6B-8140-8DEB-F03F2FB7786E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58418EE9-0F18-459F-8F3F-BEDB467E266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7F6B-8140-8DEB-F03F2FB7786E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5A35EF18-0732-4034-8FF0-84377B13B8B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7F6B-8140-8DEB-F03F2FB7786E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F44812D0-724C-4FBD-B5F5-0B0F0E62986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7F6B-8140-8DEB-F03F2FB7786E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25274BB8-7DCE-44CD-9322-0AB4E09402A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7F6B-8140-8DEB-F03F2FB7786E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F9F4F272-8FAA-4B96-8EB1-E1252BB7FCD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7F6B-8140-8DEB-F03F2FB7786E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8D072989-1A53-4124-94B5-4ACF5E263FF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7F6B-8140-8DEB-F03F2FB7786E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F88160EB-D4CB-45CF-A3F2-31239B0A71A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7F6B-8140-8DEB-F03F2FB7786E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4246F6B1-5578-4144-8FE3-12063BEA7AB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7F6B-8140-8DEB-F03F2FB7786E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B8FB430A-C1CC-43CF-8207-AC9BDC29BA1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7F6B-8140-8DEB-F03F2FB7786E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CCE8D811-04B6-44F4-A79F-F17E5759F24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7F6B-8140-8DEB-F03F2FB7786E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DE3F1562-49D6-4D5B-99B0-F7329B05987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7F6B-8140-8DEB-F03F2FB7786E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FF47EAC3-CAAF-448B-A0FF-9BFF3644C42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7F6B-8140-8DEB-F03F2FB7786E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8AA2AB77-5B0A-4D23-BA2A-B6F16592025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7F6B-8140-8DEB-F03F2FB7786E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41F7908C-1C19-4619-89E8-B3453F30BBE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7F6B-8140-8DEB-F03F2FB7786E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FEAAED98-CA62-4411-9A0F-9E95BA7285E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7F6B-8140-8DEB-F03F2FB7786E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7BA9DF51-928A-490B-9612-EE0681377D0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5-7F6B-8140-8DEB-F03F2FB7786E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36C64E18-8C88-47CE-9661-76C00AC295F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6-7F6B-8140-8DEB-F03F2FB7786E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483AAEC1-38D7-40B5-9DB7-9424D6A7560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7-7F6B-8140-8DEB-F03F2FB7786E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6F117729-55D9-44B8-8F2D-BFFDDD43A9E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8-7F6B-8140-8DEB-F03F2FB7786E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4984A09B-4205-4AE0-9AF9-CC5B3FB17F5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9-7F6B-8140-8DEB-F03F2FB7786E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CE60B9CB-586B-488B-86E9-8D6C47EE9AE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A-7F6B-8140-8DEB-F03F2FB7786E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fld id="{588575EA-5E29-43AF-B00B-DAA987E6F68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B-7F6B-8140-8DEB-F03F2FB7786E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fld id="{952E343C-EB5C-4108-BB2E-48BA5564682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C-7F6B-8140-8DEB-F03F2FB7786E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fld id="{4F174382-D43B-43EE-923C-63BDEB8F023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D-7F6B-8140-8DEB-F03F2FB7786E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fld id="{E5637D63-31E1-4004-8900-09C87CCCCCA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E-7F6B-8140-8DEB-F03F2FB7786E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fld id="{F0D1FE77-9333-4DA2-8B54-B92F531FDC6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F-7F6B-8140-8DEB-F03F2FB7786E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fld id="{C52DD118-710D-4915-ACC7-A36196557F4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0-7F6B-8140-8DEB-F03F2FB7786E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fld id="{BCA40940-8A16-411D-9D7C-6A0AC3EFA4C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1-7F6B-8140-8DEB-F03F2FB7786E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fld id="{0412C263-D7D7-436C-AB04-5D273EB5A9C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2-7F6B-8140-8DEB-F03F2FB7786E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fld id="{26B42CAB-8C29-4A92-B690-08E7095CE47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3-7F6B-8140-8DEB-F03F2FB7786E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fld id="{F917F275-86CA-4AE2-9331-7C44D227292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4-7F6B-8140-8DEB-F03F2FB7786E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fld id="{D97F2007-9AEB-42DF-AE24-180CD5DC1EF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5-7F6B-8140-8DEB-F03F2FB7786E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fld id="{C1AD1174-CEC7-49CF-9C09-039693A0EC0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6-7F6B-8140-8DEB-F03F2FB7786E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fld id="{41DEAC3B-1528-4320-B348-6B71BD96E2D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7-7F6B-8140-8DEB-F03F2FB7786E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fld id="{219725EF-60BB-4C5A-864A-DD22A08FA85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8-7F6B-8140-8DEB-F03F2FB7786E}"/>
                </c:ext>
              </c:extLst>
            </c:dLbl>
            <c:dLbl>
              <c:idx val="41"/>
              <c:tx>
                <c:rich>
                  <a:bodyPr rot="-5400000" spcFirstLastPara="1" vertOverflow="ellipsis" wrap="square" lIns="38100" tIns="19050" rIns="38100" bIns="19050" anchor="ctr" anchorCtr="1">
                    <a:spAutoFit/>
                  </a:bodyPr>
                  <a:lstStyle/>
                  <a:p>
                    <a:pPr rtl="0">
                      <a:defRPr sz="1500" b="0" i="0" u="none" strike="noStrike" kern="1200" baseline="0">
                        <a:solidFill>
                          <a:schemeClr val="bg1"/>
                        </a:solidFill>
                        <a:latin typeface="Century Gothic" panose="020B0502020202020204" pitchFamily="34" charset="0"/>
                        <a:ea typeface="+mn-ea"/>
                        <a:cs typeface="+mn-cs"/>
                      </a:defRPr>
                    </a:pPr>
                    <a:fld id="{FF0710AA-67AF-48D5-8D02-F42A0E1CA715}" type="CELLRANGE">
                      <a:rPr lang="en-US"/>
                      <a:pPr rtl="0">
                        <a:defRPr sz="1500"/>
                      </a:pPr>
                      <a:t>[CELLRANGE]</a:t>
                    </a:fld>
                    <a:endParaRPr lang="en-US"/>
                  </a:p>
                </c:rich>
              </c:tx>
              <c:numFmt formatCode="&quot;$&quot;#,##0" sourceLinked="0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 rtl="0">
                    <a:defRPr sz="1500" b="0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9-7F6B-8140-8DEB-F03F2FB7786E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fld id="{066597E8-03D9-41C3-84C6-1395742B35C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A-7F6B-8140-8DEB-F03F2FB7786E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fld id="{084CBB13-865F-4D94-9535-855B84893DC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B-7F6B-8140-8DEB-F03F2FB7786E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fld id="{071E323C-4FA7-4990-9737-21C5D22039D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C-7F6B-8140-8DEB-F03F2FB7786E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fld id="{5D219876-93E6-4A6E-A42B-59F72132B32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D-7F6B-8140-8DEB-F03F2FB7786E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fld id="{244D17E9-E123-44A1-A2A8-76D15A4404B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E-7F6B-8140-8DEB-F03F2FB7786E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fld id="{5101DC45-5BA8-4CA8-B3B2-C2AA51ECE61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F-7F6B-8140-8DEB-F03F2FB7786E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fld id="{9C1418C1-C7E9-48AD-9BF8-85DC67EC172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0-7F6B-8140-8DEB-F03F2FB7786E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fld id="{03C70F30-3A51-4C81-A113-58F72165246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1-7F6B-8140-8DEB-F03F2FB7786E}"/>
                </c:ext>
              </c:extLst>
            </c:dLbl>
            <c:dLbl>
              <c:idx val="50"/>
              <c:tx>
                <c:rich>
                  <a:bodyPr/>
                  <a:lstStyle/>
                  <a:p>
                    <a:fld id="{AABD50DD-5667-4E89-B376-525AF8E45D4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2-7F6B-8140-8DEB-F03F2FB7786E}"/>
                </c:ext>
              </c:extLst>
            </c:dLbl>
            <c:dLbl>
              <c:idx val="51"/>
              <c:tx>
                <c:rich>
                  <a:bodyPr/>
                  <a:lstStyle/>
                  <a:p>
                    <a:fld id="{D7110C75-15B4-48D6-B97E-2A545A6CD95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3-7F6B-8140-8DEB-F03F2FB778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500" b="0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'Informe de KPI de redes social2'!$B$43:$B$94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'Informe de KPI de redes social2'!$D$43:$D$94</c:f>
              <c:numCache>
                <c:formatCode>"$"#,##0</c:formatCode>
                <c:ptCount val="52"/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'Informe de KPI de redes social2'!$D$43:$D$94</c15:f>
                <c15:dlblRangeCache>
                  <c:ptCount val="52"/>
                </c15:dlblRangeCache>
              </c15:datalabelsRange>
            </c:ext>
            <c:ext xmlns:c16="http://schemas.microsoft.com/office/drawing/2014/chart" uri="{C3380CC4-5D6E-409C-BE32-E72D297353CC}">
              <c16:uniqueId val="{00000034-7F6B-8140-8DEB-F03F2FB778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"/>
        <c:axId val="738186591"/>
        <c:axId val="738188239"/>
      </c:barChart>
      <c:catAx>
        <c:axId val="73818659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738188239"/>
        <c:crosses val="autoZero"/>
        <c:auto val="1"/>
        <c:lblAlgn val="ctr"/>
        <c:lblOffset val="100"/>
        <c:noMultiLvlLbl val="0"/>
      </c:catAx>
      <c:valAx>
        <c:axId val="7381882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7381865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128177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'Informe de KPI de redes social2'!$C$103</c:f>
              <c:strCache>
                <c:ptCount val="1"/>
                <c:pt idx="0">
                  <c:v>Costo por adquisición</c:v>
                </c:pt>
              </c:strCache>
            </c:strRef>
          </c:tx>
          <c:spPr>
            <a:pattFill prst="wdDnDiag">
              <a:fgClr>
                <a:schemeClr val="accent6">
                  <a:lumMod val="60000"/>
                  <a:lumOff val="40000"/>
                </a:schemeClr>
              </a:fgClr>
              <a:bgClr>
                <a:schemeClr val="accent6"/>
              </a:bgClr>
            </a:pattFill>
          </c:spPr>
          <c:invertIfNegative val="0"/>
          <c:dPt>
            <c:idx val="0"/>
            <c:invertIfNegative val="0"/>
            <c:bubble3D val="0"/>
            <c:spPr>
              <a:pattFill prst="wdDnDiag">
                <a:fgClr>
                  <a:schemeClr val="accent6">
                    <a:lumMod val="60000"/>
                    <a:lumOff val="40000"/>
                  </a:schemeClr>
                </a:fgClr>
                <a:bgClr>
                  <a:schemeClr val="accent6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AF3-1949-882E-4FE555DEC257}"/>
              </c:ext>
            </c:extLst>
          </c:dPt>
          <c:dPt>
            <c:idx val="1"/>
            <c:invertIfNegative val="0"/>
            <c:bubble3D val="0"/>
            <c:spPr>
              <a:pattFill prst="wdDnDiag">
                <a:fgClr>
                  <a:schemeClr val="accent6">
                    <a:lumMod val="60000"/>
                    <a:lumOff val="40000"/>
                  </a:schemeClr>
                </a:fgClr>
                <a:bgClr>
                  <a:schemeClr val="accent6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AF3-1949-882E-4FE555DEC257}"/>
              </c:ext>
            </c:extLst>
          </c:dPt>
          <c:dPt>
            <c:idx val="2"/>
            <c:invertIfNegative val="0"/>
            <c:bubble3D val="0"/>
            <c:spPr>
              <a:pattFill prst="wdDnDiag">
                <a:fgClr>
                  <a:schemeClr val="accent6">
                    <a:lumMod val="60000"/>
                    <a:lumOff val="40000"/>
                  </a:schemeClr>
                </a:fgClr>
                <a:bgClr>
                  <a:schemeClr val="accent6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AF3-1949-882E-4FE555DEC257}"/>
              </c:ext>
            </c:extLst>
          </c:dPt>
          <c:dPt>
            <c:idx val="3"/>
            <c:invertIfNegative val="0"/>
            <c:bubble3D val="0"/>
            <c:spPr>
              <a:pattFill prst="wdDnDiag">
                <a:fgClr>
                  <a:schemeClr val="accent6">
                    <a:lumMod val="60000"/>
                    <a:lumOff val="40000"/>
                  </a:schemeClr>
                </a:fgClr>
                <a:bgClr>
                  <a:schemeClr val="accent6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AF3-1949-882E-4FE555DEC257}"/>
              </c:ext>
            </c:extLst>
          </c:dPt>
          <c:dPt>
            <c:idx val="4"/>
            <c:invertIfNegative val="0"/>
            <c:bubble3D val="0"/>
            <c:spPr>
              <a:pattFill prst="wdDnDiag">
                <a:fgClr>
                  <a:schemeClr val="accent6">
                    <a:lumMod val="60000"/>
                    <a:lumOff val="40000"/>
                  </a:schemeClr>
                </a:fgClr>
                <a:bgClr>
                  <a:schemeClr val="accent6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AF3-1949-882E-4FE555DEC257}"/>
              </c:ext>
            </c:extLst>
          </c:dPt>
          <c:dPt>
            <c:idx val="5"/>
            <c:invertIfNegative val="0"/>
            <c:bubble3D val="0"/>
            <c:spPr>
              <a:pattFill prst="wdDnDiag">
                <a:fgClr>
                  <a:schemeClr val="accent6">
                    <a:lumMod val="60000"/>
                    <a:lumOff val="40000"/>
                  </a:schemeClr>
                </a:fgClr>
                <a:bgClr>
                  <a:schemeClr val="accent6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AF3-1949-882E-4FE555DEC257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0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2AF3-1949-882E-4FE555DEC257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0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2AF3-1949-882E-4FE555DEC257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0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2AF3-1949-882E-4FE555DEC257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0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2AF3-1949-882E-4FE555DEC257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0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2AF3-1949-882E-4FE555DEC257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0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2AF3-1949-882E-4FE555DEC2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'Informe de KPI de redes social2'!$B$104:$B$109</c:f>
              <c:strCache>
                <c:ptCount val="6"/>
                <c:pt idx="0">
                  <c:v>Plataforma A</c:v>
                </c:pt>
                <c:pt idx="1">
                  <c:v>Plataforma B</c:v>
                </c:pt>
                <c:pt idx="2">
                  <c:v>Plataforma C</c:v>
                </c:pt>
                <c:pt idx="3">
                  <c:v>Plataforma D</c:v>
                </c:pt>
                <c:pt idx="4">
                  <c:v>Plataforma E</c:v>
                </c:pt>
                <c:pt idx="5">
                  <c:v>Otra</c:v>
                </c:pt>
              </c:strCache>
            </c:strRef>
          </c:cat>
          <c:val>
            <c:numRef>
              <c:f>'Informe de KPI de redes social2'!$C$104:$C$109</c:f>
              <c:numCache>
                <c:formatCode>"$"#,##0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C-2AF3-1949-882E-4FE555DEC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1809261408"/>
        <c:axId val="1842480192"/>
      </c:barChart>
      <c:catAx>
        <c:axId val="180926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842480192"/>
        <c:crosses val="autoZero"/>
        <c:auto val="1"/>
        <c:lblAlgn val="ctr"/>
        <c:lblOffset val="100"/>
        <c:noMultiLvlLbl val="0"/>
      </c:catAx>
      <c:valAx>
        <c:axId val="1842480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809261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5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'Informe de KPI de redes social2'!$D$103</c:f>
              <c:strCache>
                <c:ptCount val="1"/>
                <c:pt idx="0">
                  <c:v>Ganancia por adquisición</c:v>
                </c:pt>
              </c:strCache>
            </c:strRef>
          </c:tx>
          <c:spPr>
            <a:pattFill prst="wdDnDiag">
              <a:fgClr>
                <a:schemeClr val="accent2">
                  <a:lumMod val="60000"/>
                  <a:lumOff val="40000"/>
                </a:schemeClr>
              </a:fgClr>
              <a:bgClr>
                <a:schemeClr val="accent2"/>
              </a:bgClr>
            </a:pattFill>
          </c:spPr>
          <c:invertIfNegative val="0"/>
          <c:dPt>
            <c:idx val="0"/>
            <c:invertIfNegative val="0"/>
            <c:bubble3D val="0"/>
            <c:spPr>
              <a:pattFill prst="wdDnDiag">
                <a:fgClr>
                  <a:schemeClr val="accent2">
                    <a:lumMod val="60000"/>
                    <a:lumOff val="40000"/>
                  </a:schemeClr>
                </a:fgClr>
                <a:bgClr>
                  <a:schemeClr val="accent2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E82-D849-BF64-ADC04DFF075A}"/>
              </c:ext>
            </c:extLst>
          </c:dPt>
          <c:dPt>
            <c:idx val="1"/>
            <c:invertIfNegative val="0"/>
            <c:bubble3D val="0"/>
            <c:spPr>
              <a:pattFill prst="wdDnDiag">
                <a:fgClr>
                  <a:schemeClr val="accent2">
                    <a:lumMod val="60000"/>
                    <a:lumOff val="40000"/>
                  </a:schemeClr>
                </a:fgClr>
                <a:bgClr>
                  <a:schemeClr val="accent2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E82-D849-BF64-ADC04DFF075A}"/>
              </c:ext>
            </c:extLst>
          </c:dPt>
          <c:dPt>
            <c:idx val="2"/>
            <c:invertIfNegative val="0"/>
            <c:bubble3D val="0"/>
            <c:spPr>
              <a:pattFill prst="wdDnDiag">
                <a:fgClr>
                  <a:schemeClr val="accent2">
                    <a:lumMod val="60000"/>
                    <a:lumOff val="40000"/>
                  </a:schemeClr>
                </a:fgClr>
                <a:bgClr>
                  <a:schemeClr val="accent2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E82-D849-BF64-ADC04DFF075A}"/>
              </c:ext>
            </c:extLst>
          </c:dPt>
          <c:dPt>
            <c:idx val="3"/>
            <c:invertIfNegative val="0"/>
            <c:bubble3D val="0"/>
            <c:spPr>
              <a:pattFill prst="wdDnDiag">
                <a:fgClr>
                  <a:schemeClr val="accent2">
                    <a:lumMod val="60000"/>
                    <a:lumOff val="40000"/>
                  </a:schemeClr>
                </a:fgClr>
                <a:bgClr>
                  <a:schemeClr val="accent2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E82-D849-BF64-ADC04DFF075A}"/>
              </c:ext>
            </c:extLst>
          </c:dPt>
          <c:dPt>
            <c:idx val="4"/>
            <c:invertIfNegative val="0"/>
            <c:bubble3D val="0"/>
            <c:spPr>
              <a:pattFill prst="wdDnDiag">
                <a:fgClr>
                  <a:schemeClr val="accent2">
                    <a:lumMod val="60000"/>
                    <a:lumOff val="40000"/>
                  </a:schemeClr>
                </a:fgClr>
                <a:bgClr>
                  <a:schemeClr val="accent2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E82-D849-BF64-ADC04DFF075A}"/>
              </c:ext>
            </c:extLst>
          </c:dPt>
          <c:dPt>
            <c:idx val="5"/>
            <c:invertIfNegative val="0"/>
            <c:bubble3D val="0"/>
            <c:spPr>
              <a:pattFill prst="wdDnDiag">
                <a:fgClr>
                  <a:schemeClr val="accent2">
                    <a:lumMod val="60000"/>
                    <a:lumOff val="40000"/>
                  </a:schemeClr>
                </a:fgClr>
                <a:bgClr>
                  <a:schemeClr val="accent2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E82-D849-BF64-ADC04DFF075A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0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8E82-D849-BF64-ADC04DFF075A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0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8E82-D849-BF64-ADC04DFF075A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0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8E82-D849-BF64-ADC04DFF075A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0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8E82-D849-BF64-ADC04DFF075A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0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8E82-D849-BF64-ADC04DFF075A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0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8E82-D849-BF64-ADC04DFF075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'Informe de KPI de redes social2'!$B$104:$B$109</c:f>
              <c:strCache>
                <c:ptCount val="6"/>
                <c:pt idx="0">
                  <c:v>Plataforma A</c:v>
                </c:pt>
                <c:pt idx="1">
                  <c:v>Plataforma B</c:v>
                </c:pt>
                <c:pt idx="2">
                  <c:v>Plataforma C</c:v>
                </c:pt>
                <c:pt idx="3">
                  <c:v>Plataforma D</c:v>
                </c:pt>
                <c:pt idx="4">
                  <c:v>Plataforma E</c:v>
                </c:pt>
                <c:pt idx="5">
                  <c:v>Otra</c:v>
                </c:pt>
              </c:strCache>
            </c:strRef>
          </c:cat>
          <c:val>
            <c:numRef>
              <c:f>'Informe de KPI de redes social2'!$D$104:$D$109</c:f>
              <c:numCache>
                <c:formatCode>"$"#,##0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C-8E82-D849-BF64-ADC04DFF07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1809261408"/>
        <c:axId val="1842480192"/>
      </c:barChart>
      <c:catAx>
        <c:axId val="180926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842480192"/>
        <c:crosses val="autoZero"/>
        <c:auto val="1"/>
        <c:lblAlgn val="ctr"/>
        <c:lblOffset val="100"/>
        <c:noMultiLvlLbl val="0"/>
      </c:catAx>
      <c:valAx>
        <c:axId val="1842480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809261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2">
        <a:lumMod val="5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5" Type="http://schemas.openxmlformats.org/officeDocument/2006/relationships/hyperlink" Target="https://es.smartsheet.com/try-it?trp=28018" TargetMode="Externa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58738</xdr:rowOff>
    </xdr:from>
    <xdr:to>
      <xdr:col>16</xdr:col>
      <xdr:colOff>7620</xdr:colOff>
      <xdr:row>15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2AEDE48-2B57-417C-4EDB-937EBB57F5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17</xdr:row>
      <xdr:rowOff>0</xdr:rowOff>
    </xdr:from>
    <xdr:to>
      <xdr:col>16</xdr:col>
      <xdr:colOff>7620</xdr:colOff>
      <xdr:row>18</xdr:row>
      <xdr:rowOff>4762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BD81CB8E-337E-964A-A89C-A0126FC312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228600</xdr:colOff>
      <xdr:row>19</xdr:row>
      <xdr:rowOff>419100</xdr:rowOff>
    </xdr:from>
    <xdr:to>
      <xdr:col>10</xdr:col>
      <xdr:colOff>30480</xdr:colOff>
      <xdr:row>39</xdr:row>
      <xdr:rowOff>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9A887CE0-50AC-174E-878E-5C64F8AC57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215900</xdr:colOff>
      <xdr:row>19</xdr:row>
      <xdr:rowOff>419100</xdr:rowOff>
    </xdr:from>
    <xdr:to>
      <xdr:col>16</xdr:col>
      <xdr:colOff>17780</xdr:colOff>
      <xdr:row>39</xdr:row>
      <xdr:rowOff>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E5950A65-05A0-EE45-BE06-E6C5A11979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13</xdr:col>
      <xdr:colOff>838200</xdr:colOff>
      <xdr:row>0</xdr:row>
      <xdr:rowOff>28575</xdr:rowOff>
    </xdr:from>
    <xdr:to>
      <xdr:col>16</xdr:col>
      <xdr:colOff>10374</xdr:colOff>
      <xdr:row>0</xdr:row>
      <xdr:rowOff>568575</xdr:rowOff>
    </xdr:to>
    <xdr:pic>
      <xdr:nvPicPr>
        <xdr:cNvPr id="4" name="Picture 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F47474F-3F3A-57D7-71A2-8FD3418A12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54425" y="28575"/>
          <a:ext cx="2724999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58738</xdr:rowOff>
    </xdr:from>
    <xdr:to>
      <xdr:col>16</xdr:col>
      <xdr:colOff>7620</xdr:colOff>
      <xdr:row>15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C3EE51A-81FC-5845-AE32-0896B75D61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17</xdr:row>
      <xdr:rowOff>0</xdr:rowOff>
    </xdr:from>
    <xdr:to>
      <xdr:col>16</xdr:col>
      <xdr:colOff>7620</xdr:colOff>
      <xdr:row>18</xdr:row>
      <xdr:rowOff>4762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F11AA82-96BE-8246-9EE8-9E31DF3381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228600</xdr:colOff>
      <xdr:row>19</xdr:row>
      <xdr:rowOff>419100</xdr:rowOff>
    </xdr:from>
    <xdr:to>
      <xdr:col>10</xdr:col>
      <xdr:colOff>30480</xdr:colOff>
      <xdr:row>39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6FEA7C9-5B6C-B04A-B53A-E8BF1AB5AA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215900</xdr:colOff>
      <xdr:row>19</xdr:row>
      <xdr:rowOff>419100</xdr:rowOff>
    </xdr:from>
    <xdr:to>
      <xdr:col>16</xdr:col>
      <xdr:colOff>17780</xdr:colOff>
      <xdr:row>39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D054DDD5-70C6-6F4D-AAF5-8FACFDE85A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ISO-27002-Information-Security-Guidelines-Checklist-Templat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O 27002 Info Security Check"/>
      <sheetName val="-Disclaimer-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801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IF111"/>
  <sheetViews>
    <sheetView showGridLines="0" tabSelected="1" zoomScaleNormal="100" workbookViewId="0">
      <pane ySplit="1" topLeftCell="A2" activePane="bottomLeft" state="frozen"/>
      <selection pane="bottomLeft" activeCell="B111" sqref="B111:P111"/>
    </sheetView>
  </sheetViews>
  <sheetFormatPr defaultColWidth="10.875" defaultRowHeight="15" x14ac:dyDescent="0.2"/>
  <cols>
    <col min="1" max="1" width="3.375" style="1" customWidth="1"/>
    <col min="2" max="3" width="18.25" style="1" customWidth="1"/>
    <col min="4" max="4" width="15.875" style="1" customWidth="1"/>
    <col min="5" max="7" width="17.25" style="1" customWidth="1"/>
    <col min="8" max="8" width="14.875" style="1" customWidth="1"/>
    <col min="9" max="9" width="16" style="1" customWidth="1"/>
    <col min="10" max="10" width="17.125" style="1" customWidth="1"/>
    <col min="11" max="11" width="14.875" style="1" customWidth="1"/>
    <col min="12" max="12" width="16.375" style="1" customWidth="1"/>
    <col min="13" max="14" width="16.875" style="1" customWidth="1"/>
    <col min="15" max="16" width="14.875" style="1" customWidth="1"/>
    <col min="17" max="17" width="3" style="1" customWidth="1"/>
    <col min="18" max="16384" width="10.875" style="1"/>
  </cols>
  <sheetData>
    <row r="1" spans="1:240" s="14" customFormat="1" ht="47.25" customHeight="1" x14ac:dyDescent="0.25">
      <c r="A1" s="12"/>
      <c r="B1" s="24" t="s">
        <v>53</v>
      </c>
      <c r="C1"/>
      <c r="D1"/>
      <c r="E1"/>
      <c r="F1" s="12"/>
      <c r="G1" s="13"/>
      <c r="H1"/>
      <c r="I1"/>
      <c r="J1" s="12"/>
      <c r="K1"/>
      <c r="L1" s="12"/>
      <c r="M1"/>
      <c r="N1"/>
      <c r="O1"/>
      <c r="P1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  <c r="FE1" s="12"/>
      <c r="FF1" s="12"/>
      <c r="FG1" s="12"/>
      <c r="FH1" s="12"/>
      <c r="FI1" s="12"/>
      <c r="FJ1" s="12"/>
      <c r="FK1" s="12"/>
      <c r="FL1" s="12"/>
      <c r="FM1" s="12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12"/>
      <c r="GL1" s="12"/>
      <c r="GM1" s="12"/>
      <c r="GN1" s="12"/>
      <c r="GO1" s="12"/>
      <c r="GP1" s="12"/>
      <c r="GQ1" s="12"/>
      <c r="GR1" s="12"/>
      <c r="GS1" s="12"/>
      <c r="GT1" s="12"/>
      <c r="GU1" s="12"/>
      <c r="GV1" s="12"/>
      <c r="GW1" s="12"/>
      <c r="GX1" s="12"/>
      <c r="GY1" s="12"/>
      <c r="GZ1" s="12"/>
      <c r="HA1" s="12"/>
      <c r="HB1" s="12"/>
      <c r="HC1" s="12"/>
      <c r="HD1" s="12"/>
      <c r="HE1" s="12"/>
      <c r="HF1" s="12"/>
      <c r="HG1" s="12"/>
      <c r="HH1" s="12"/>
      <c r="HI1" s="12"/>
      <c r="HJ1" s="12"/>
      <c r="HK1" s="12"/>
      <c r="HL1" s="12"/>
      <c r="HM1" s="12"/>
      <c r="HN1" s="12"/>
      <c r="HO1" s="12"/>
      <c r="HP1" s="12"/>
      <c r="HQ1" s="12"/>
      <c r="HR1" s="12"/>
      <c r="HS1" s="12"/>
      <c r="HT1" s="12"/>
      <c r="HU1" s="12"/>
      <c r="HV1" s="12"/>
      <c r="HW1" s="12"/>
      <c r="HX1" s="12"/>
      <c r="HY1" s="12"/>
      <c r="HZ1" s="12"/>
      <c r="IA1" s="12"/>
      <c r="IB1" s="12"/>
      <c r="IC1" s="12"/>
      <c r="ID1" s="12"/>
      <c r="IE1" s="12"/>
      <c r="IF1" s="12"/>
    </row>
    <row r="2" spans="1:240" s="14" customFormat="1" ht="42" customHeight="1" x14ac:dyDescent="0.25">
      <c r="A2" s="12"/>
      <c r="B2" s="120" t="s">
        <v>6</v>
      </c>
      <c r="C2" s="121"/>
      <c r="D2" s="122"/>
      <c r="E2" s="117" t="s">
        <v>54</v>
      </c>
      <c r="F2" s="118"/>
      <c r="G2" s="118"/>
      <c r="H2" s="119"/>
      <c r="I2"/>
      <c r="J2" s="12"/>
      <c r="K2"/>
      <c r="L2" s="12"/>
      <c r="M2"/>
      <c r="N2"/>
      <c r="O2"/>
      <c r="P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2"/>
      <c r="GN2" s="12"/>
      <c r="GO2" s="12"/>
      <c r="GP2" s="12"/>
      <c r="GQ2" s="12"/>
      <c r="GR2" s="12"/>
      <c r="GS2" s="12"/>
      <c r="GT2" s="12"/>
      <c r="GU2" s="12"/>
      <c r="GV2" s="12"/>
      <c r="GW2" s="12"/>
      <c r="GX2" s="12"/>
      <c r="GY2" s="12"/>
      <c r="GZ2" s="12"/>
      <c r="HA2" s="12"/>
      <c r="HB2" s="12"/>
      <c r="HC2" s="12"/>
      <c r="HD2" s="12"/>
      <c r="HE2" s="12"/>
      <c r="HF2" s="12"/>
      <c r="HG2" s="12"/>
      <c r="HH2" s="12"/>
      <c r="HI2" s="12"/>
      <c r="HJ2" s="12"/>
      <c r="HK2" s="12"/>
      <c r="HL2" s="12"/>
      <c r="HM2" s="12"/>
      <c r="HN2" s="12"/>
      <c r="HO2" s="12"/>
      <c r="HP2" s="12"/>
      <c r="HQ2" s="12"/>
      <c r="HR2" s="12"/>
      <c r="HS2" s="12"/>
      <c r="HT2" s="12"/>
      <c r="HU2" s="12"/>
      <c r="HV2" s="12"/>
      <c r="HW2" s="12"/>
      <c r="HX2" s="12"/>
      <c r="HY2" s="12"/>
      <c r="HZ2" s="12"/>
      <c r="IA2" s="12"/>
      <c r="IB2" s="12"/>
      <c r="IC2" s="12"/>
      <c r="ID2" s="12"/>
      <c r="IE2" s="12"/>
      <c r="IF2" s="12"/>
    </row>
    <row r="3" spans="1:240" ht="8.1" customHeight="1" x14ac:dyDescent="0.2"/>
    <row r="4" spans="1:240" ht="5.0999999999999996" customHeight="1" x14ac:dyDescent="0.25">
      <c r="B4" s="46"/>
      <c r="C4" s="46"/>
      <c r="D4" s="46"/>
      <c r="E4" s="47"/>
      <c r="F4" s="47"/>
      <c r="G4" s="47"/>
      <c r="H4" s="98"/>
      <c r="I4" s="98"/>
      <c r="J4" s="48"/>
      <c r="K4" s="49"/>
      <c r="L4" s="49"/>
      <c r="M4" s="60"/>
      <c r="N4" s="60"/>
      <c r="O4" s="86"/>
      <c r="P4" s="86"/>
    </row>
    <row r="5" spans="1:240" ht="9.9499999999999993" customHeight="1" x14ac:dyDescent="0.25">
      <c r="B5" s="115"/>
      <c r="C5" s="115"/>
      <c r="D5" s="115"/>
      <c r="E5" s="125"/>
      <c r="F5" s="125"/>
      <c r="G5" s="125"/>
      <c r="H5" s="106"/>
      <c r="I5" s="106"/>
      <c r="J5" s="106"/>
      <c r="K5" s="107"/>
      <c r="L5" s="107"/>
      <c r="M5" s="99"/>
      <c r="N5" s="99"/>
      <c r="O5" s="103"/>
      <c r="P5" s="103"/>
    </row>
    <row r="6" spans="1:240" ht="21.95" customHeight="1" x14ac:dyDescent="0.2">
      <c r="B6" s="116" t="s">
        <v>8</v>
      </c>
      <c r="C6" s="116"/>
      <c r="D6" s="116"/>
      <c r="E6" s="126" t="s">
        <v>9</v>
      </c>
      <c r="F6" s="126"/>
      <c r="G6" s="126"/>
      <c r="H6" s="111" t="s">
        <v>10</v>
      </c>
      <c r="I6" s="111"/>
      <c r="J6" s="111"/>
      <c r="K6" s="108" t="s">
        <v>2</v>
      </c>
      <c r="L6" s="108"/>
      <c r="M6" s="100" t="s">
        <v>11</v>
      </c>
      <c r="N6" s="100"/>
      <c r="O6" s="104" t="s">
        <v>12</v>
      </c>
      <c r="P6" s="104"/>
    </row>
    <row r="7" spans="1:240" ht="39.950000000000003" customHeight="1" x14ac:dyDescent="0.2">
      <c r="B7" s="123">
        <f>C98</f>
        <v>2139888</v>
      </c>
      <c r="C7" s="123"/>
      <c r="D7" s="123"/>
      <c r="E7" s="127">
        <f>D98</f>
        <v>555025</v>
      </c>
      <c r="F7" s="127"/>
      <c r="G7" s="127"/>
      <c r="H7" s="112">
        <f>E98</f>
        <v>1584863</v>
      </c>
      <c r="I7" s="112"/>
      <c r="J7" s="112"/>
      <c r="K7" s="109">
        <f>F98</f>
        <v>3.0752930486291401</v>
      </c>
      <c r="L7" s="109"/>
      <c r="M7" s="101">
        <f>H98</f>
        <v>35337</v>
      </c>
      <c r="N7" s="101"/>
      <c r="O7" s="85">
        <f>N98</f>
        <v>937</v>
      </c>
      <c r="P7" s="85"/>
    </row>
    <row r="8" spans="1:240" ht="9.9499999999999993" customHeight="1" x14ac:dyDescent="0.25">
      <c r="B8" s="40"/>
      <c r="C8" s="40"/>
      <c r="D8" s="40"/>
      <c r="E8" s="37"/>
      <c r="F8" s="37"/>
      <c r="G8" s="37"/>
      <c r="H8" s="106"/>
      <c r="I8" s="106"/>
      <c r="J8" s="39"/>
      <c r="K8" s="107"/>
      <c r="L8" s="107"/>
      <c r="M8" s="59"/>
      <c r="N8" s="59"/>
      <c r="O8" s="103"/>
      <c r="P8" s="103"/>
    </row>
    <row r="9" spans="1:240" ht="6.95" customHeight="1" x14ac:dyDescent="0.25">
      <c r="B9" s="46"/>
      <c r="C9" s="46"/>
      <c r="D9" s="46"/>
      <c r="E9" s="47"/>
      <c r="F9" s="47"/>
      <c r="G9" s="47"/>
      <c r="H9" s="98"/>
      <c r="I9" s="98"/>
      <c r="J9" s="48"/>
      <c r="K9" s="49"/>
      <c r="L9" s="49"/>
      <c r="M9" s="60"/>
      <c r="N9" s="60"/>
      <c r="O9" s="86"/>
      <c r="P9" s="86"/>
    </row>
    <row r="10" spans="1:240" ht="15" customHeight="1" x14ac:dyDescent="0.2">
      <c r="B10" s="124" t="s">
        <v>13</v>
      </c>
      <c r="C10" s="124"/>
      <c r="D10" s="54" t="s">
        <v>1</v>
      </c>
      <c r="E10" s="128" t="s">
        <v>14</v>
      </c>
      <c r="F10" s="128"/>
      <c r="G10" s="55" t="s">
        <v>1</v>
      </c>
      <c r="H10" s="113" t="s">
        <v>13</v>
      </c>
      <c r="I10" s="113"/>
      <c r="J10" s="56" t="s">
        <v>1</v>
      </c>
      <c r="K10" s="58" t="s">
        <v>13</v>
      </c>
      <c r="L10" s="57" t="s">
        <v>1</v>
      </c>
      <c r="M10" s="61" t="s">
        <v>13</v>
      </c>
      <c r="N10" s="62" t="s">
        <v>1</v>
      </c>
      <c r="O10" s="65" t="s">
        <v>13</v>
      </c>
      <c r="P10" s="66" t="s">
        <v>1</v>
      </c>
    </row>
    <row r="11" spans="1:240" ht="24.95" customHeight="1" x14ac:dyDescent="0.2">
      <c r="B11" s="97">
        <f>C99</f>
        <v>850000</v>
      </c>
      <c r="C11" s="97"/>
      <c r="D11" s="50">
        <f>IFERROR((B7-B11)/B11,"")</f>
        <v>1.5175152941176471</v>
      </c>
      <c r="E11" s="110">
        <f>D99</f>
        <v>450000</v>
      </c>
      <c r="F11" s="110"/>
      <c r="G11" s="51">
        <f>IFERROR((E7-E11)/E11,"")</f>
        <v>0.2333888888888889</v>
      </c>
      <c r="H11" s="114">
        <f>E99</f>
        <v>350000</v>
      </c>
      <c r="I11" s="114"/>
      <c r="J11" s="52">
        <f>IFERROR((H7-H11)/H11,"")</f>
        <v>3.5281799999999999</v>
      </c>
      <c r="K11" s="53">
        <f>F99</f>
        <v>5</v>
      </c>
      <c r="L11" s="53">
        <f>F100</f>
        <v>0.61505860972582804</v>
      </c>
      <c r="M11" s="63">
        <f>H99</f>
        <v>18500</v>
      </c>
      <c r="N11" s="64">
        <f>H100</f>
        <v>1.9101081081081082</v>
      </c>
      <c r="O11" s="67">
        <f>N99</f>
        <v>450</v>
      </c>
      <c r="P11" s="68">
        <f>N100</f>
        <v>2.0822222222222222</v>
      </c>
    </row>
    <row r="12" spans="1:240" ht="9.9499999999999993" customHeight="1" x14ac:dyDescent="0.25">
      <c r="B12" s="46"/>
      <c r="C12" s="46"/>
      <c r="D12" s="46"/>
      <c r="E12" s="47"/>
      <c r="F12" s="47"/>
      <c r="G12" s="47"/>
      <c r="H12" s="98"/>
      <c r="I12" s="98"/>
      <c r="J12" s="48"/>
      <c r="K12" s="49"/>
      <c r="L12" s="49"/>
      <c r="M12" s="102"/>
      <c r="N12" s="102"/>
      <c r="O12" s="86"/>
      <c r="P12" s="86"/>
    </row>
    <row r="14" spans="1:240" ht="36" customHeight="1" x14ac:dyDescent="0.2">
      <c r="B14" s="30" t="s">
        <v>15</v>
      </c>
    </row>
    <row r="15" spans="1:240" ht="222" customHeight="1" x14ac:dyDescent="0.2"/>
    <row r="17" spans="2:16" ht="36" customHeight="1" x14ac:dyDescent="0.2">
      <c r="B17" s="30" t="s">
        <v>16</v>
      </c>
    </row>
    <row r="18" spans="2:16" ht="222" customHeight="1" x14ac:dyDescent="0.2"/>
    <row r="19" spans="2:16" ht="9.9499999999999993" customHeight="1" x14ac:dyDescent="0.2"/>
    <row r="20" spans="2:16" ht="30" customHeight="1" x14ac:dyDescent="0.2">
      <c r="B20" s="30"/>
      <c r="E20" s="87" t="s">
        <v>17</v>
      </c>
      <c r="F20" s="87"/>
      <c r="G20" s="87"/>
      <c r="H20" s="87"/>
      <c r="I20" s="87"/>
      <c r="J20" s="87"/>
      <c r="K20" s="87" t="s">
        <v>18</v>
      </c>
      <c r="L20" s="87"/>
      <c r="M20" s="87"/>
      <c r="N20" s="87"/>
      <c r="O20" s="87"/>
      <c r="P20" s="87"/>
    </row>
    <row r="21" spans="2:16" ht="5.0999999999999996" customHeight="1" x14ac:dyDescent="0.25">
      <c r="B21" s="73"/>
      <c r="C21" s="73"/>
      <c r="D21" s="73"/>
    </row>
    <row r="22" spans="2:16" ht="9.9499999999999993" customHeight="1" x14ac:dyDescent="0.25">
      <c r="B22" s="105"/>
      <c r="C22" s="105"/>
      <c r="D22" s="105"/>
    </row>
    <row r="23" spans="2:16" ht="21.95" customHeight="1" x14ac:dyDescent="0.2">
      <c r="B23" s="96" t="s">
        <v>19</v>
      </c>
      <c r="C23" s="96"/>
      <c r="D23" s="96"/>
    </row>
    <row r="24" spans="2:16" ht="39.950000000000003" customHeight="1" x14ac:dyDescent="0.2">
      <c r="B24" s="95">
        <f>P98</f>
        <v>608.08067188973212</v>
      </c>
      <c r="C24" s="95"/>
      <c r="D24" s="95"/>
    </row>
    <row r="25" spans="2:16" ht="9.9499999999999993" customHeight="1" x14ac:dyDescent="0.25">
      <c r="B25" s="76"/>
      <c r="C25" s="76"/>
      <c r="D25" s="76"/>
    </row>
    <row r="26" spans="2:16" ht="6.95" customHeight="1" x14ac:dyDescent="0.25">
      <c r="B26" s="73"/>
      <c r="C26" s="73"/>
      <c r="D26" s="73"/>
    </row>
    <row r="27" spans="2:16" ht="15" customHeight="1" x14ac:dyDescent="0.2">
      <c r="B27" s="93" t="s">
        <v>13</v>
      </c>
      <c r="C27" s="93"/>
      <c r="D27" s="74" t="s">
        <v>1</v>
      </c>
    </row>
    <row r="28" spans="2:16" ht="24.95" customHeight="1" x14ac:dyDescent="0.2">
      <c r="B28" s="94">
        <f>P99</f>
        <v>800</v>
      </c>
      <c r="C28" s="94"/>
      <c r="D28" s="75">
        <f>IFERROR((B24-B28)/B28,"")</f>
        <v>-0.23989916013783485</v>
      </c>
    </row>
    <row r="29" spans="2:16" ht="9.9499999999999993" customHeight="1" x14ac:dyDescent="0.25">
      <c r="B29" s="73"/>
      <c r="C29" s="73"/>
      <c r="D29" s="73"/>
    </row>
    <row r="31" spans="2:16" ht="5.0999999999999996" customHeight="1" x14ac:dyDescent="0.25">
      <c r="B31" s="77"/>
      <c r="C31" s="77"/>
      <c r="D31" s="77"/>
    </row>
    <row r="32" spans="2:16" ht="9.9499999999999993" customHeight="1" x14ac:dyDescent="0.25">
      <c r="B32" s="92"/>
      <c r="C32" s="92"/>
      <c r="D32" s="92"/>
    </row>
    <row r="33" spans="1:18" ht="21.95" customHeight="1" x14ac:dyDescent="0.2">
      <c r="B33" s="91" t="s">
        <v>20</v>
      </c>
      <c r="C33" s="91"/>
      <c r="D33" s="91"/>
    </row>
    <row r="34" spans="1:18" ht="39.950000000000003" customHeight="1" x14ac:dyDescent="0.2">
      <c r="B34" s="90">
        <f>O98</f>
        <v>2345.1607657801405</v>
      </c>
      <c r="C34" s="90"/>
      <c r="D34" s="90"/>
    </row>
    <row r="35" spans="1:18" ht="9.9499999999999993" customHeight="1" x14ac:dyDescent="0.25">
      <c r="B35" s="80"/>
      <c r="C35" s="80"/>
      <c r="D35" s="80"/>
    </row>
    <row r="36" spans="1:18" ht="6.95" customHeight="1" x14ac:dyDescent="0.25">
      <c r="B36" s="77"/>
      <c r="C36" s="77"/>
      <c r="D36" s="77"/>
    </row>
    <row r="37" spans="1:18" ht="15" customHeight="1" x14ac:dyDescent="0.2">
      <c r="B37" s="88" t="s">
        <v>13</v>
      </c>
      <c r="C37" s="88"/>
      <c r="D37" s="78" t="s">
        <v>1</v>
      </c>
    </row>
    <row r="38" spans="1:18" ht="24.95" customHeight="1" x14ac:dyDescent="0.2">
      <c r="B38" s="89">
        <f>O99</f>
        <v>1850</v>
      </c>
      <c r="C38" s="89"/>
      <c r="D38" s="79">
        <f>IFERROR((B34-B38)/B38,"")</f>
        <v>0.26765446798926518</v>
      </c>
    </row>
    <row r="39" spans="1:18" ht="9.9499999999999993" customHeight="1" x14ac:dyDescent="0.25">
      <c r="B39" s="77"/>
      <c r="C39" s="77"/>
      <c r="D39" s="77"/>
    </row>
    <row r="41" spans="1:18" ht="30.95" customHeight="1" x14ac:dyDescent="0.2">
      <c r="B41" s="30" t="s">
        <v>21</v>
      </c>
      <c r="D41" s="7" t="s">
        <v>22</v>
      </c>
      <c r="E41" s="7"/>
    </row>
    <row r="42" spans="1:18" customFormat="1" ht="43.5" customHeight="1" x14ac:dyDescent="0.25">
      <c r="A42" s="2"/>
      <c r="B42" s="15" t="s">
        <v>23</v>
      </c>
      <c r="C42" s="15" t="s">
        <v>24</v>
      </c>
      <c r="D42" s="15" t="s">
        <v>25</v>
      </c>
      <c r="E42" s="15" t="s">
        <v>26</v>
      </c>
      <c r="F42" s="15" t="s">
        <v>2</v>
      </c>
      <c r="G42" s="15" t="s">
        <v>27</v>
      </c>
      <c r="H42" s="15" t="s">
        <v>28</v>
      </c>
      <c r="I42" s="15" t="s">
        <v>29</v>
      </c>
      <c r="J42" s="15" t="s">
        <v>30</v>
      </c>
      <c r="K42" s="15" t="s">
        <v>31</v>
      </c>
      <c r="L42" s="15" t="s">
        <v>32</v>
      </c>
      <c r="M42" s="15" t="s">
        <v>33</v>
      </c>
      <c r="N42" s="15" t="s">
        <v>34</v>
      </c>
      <c r="O42" s="15" t="s">
        <v>35</v>
      </c>
      <c r="P42" s="15" t="s">
        <v>36</v>
      </c>
      <c r="Q42" s="1"/>
      <c r="R42" s="1"/>
    </row>
    <row r="43" spans="1:18" customFormat="1" ht="15.75" x14ac:dyDescent="0.25">
      <c r="A43" s="1"/>
      <c r="B43" s="17">
        <v>1</v>
      </c>
      <c r="C43" s="27">
        <v>49107</v>
      </c>
      <c r="D43" s="71">
        <v>10867</v>
      </c>
      <c r="E43" s="33">
        <f>IFERROR(C43-D43,"")</f>
        <v>38240</v>
      </c>
      <c r="F43" s="42">
        <f>IFERROR(E43/D43,"")</f>
        <v>3.5189104628692371</v>
      </c>
      <c r="G43" s="6">
        <v>17126</v>
      </c>
      <c r="H43" s="6">
        <v>752</v>
      </c>
      <c r="I43" s="25">
        <f>IFERROR(D43/H43,"")</f>
        <v>14.450797872340425</v>
      </c>
      <c r="J43" s="6">
        <v>118</v>
      </c>
      <c r="K43" s="25">
        <f>IFERROR(D43/J43,"")</f>
        <v>92.093220338983045</v>
      </c>
      <c r="L43" s="16">
        <v>46</v>
      </c>
      <c r="M43" s="25">
        <f>IFERROR(D43/L43,"")</f>
        <v>236.2391304347826</v>
      </c>
      <c r="N43" s="16">
        <v>19</v>
      </c>
      <c r="O43" s="69">
        <f>IFERROR(C43/N43,"")</f>
        <v>2584.5789473684213</v>
      </c>
      <c r="P43" s="25">
        <f>IFERROR(D43/N43,"")</f>
        <v>571.9473684210526</v>
      </c>
      <c r="Q43" s="1"/>
      <c r="R43" s="1"/>
    </row>
    <row r="44" spans="1:18" customFormat="1" ht="15.75" x14ac:dyDescent="0.25">
      <c r="A44" s="1"/>
      <c r="B44" s="17">
        <v>2</v>
      </c>
      <c r="C44" s="27">
        <v>39427</v>
      </c>
      <c r="D44" s="71">
        <v>14141</v>
      </c>
      <c r="E44" s="33">
        <f t="shared" ref="E44:E94" si="0">IFERROR(C44-D44,"")</f>
        <v>25286</v>
      </c>
      <c r="F44" s="42">
        <f t="shared" ref="F44:F94" si="1">IFERROR(E44/D44,"")</f>
        <v>1.7881337953468637</v>
      </c>
      <c r="G44" s="6">
        <v>19934</v>
      </c>
      <c r="H44" s="6">
        <v>665</v>
      </c>
      <c r="I44" s="25">
        <f>IFERROR(D44/H44,"")</f>
        <v>21.264661654135338</v>
      </c>
      <c r="J44" s="6">
        <v>82</v>
      </c>
      <c r="K44" s="25">
        <f>IFERROR(D44/J44,"")</f>
        <v>172.45121951219511</v>
      </c>
      <c r="L44" s="16">
        <v>31</v>
      </c>
      <c r="M44" s="25">
        <f>IFERROR(D44/L44,"")</f>
        <v>456.16129032258067</v>
      </c>
      <c r="N44" s="16">
        <v>20</v>
      </c>
      <c r="O44" s="69">
        <f t="shared" ref="O44:O94" si="2">IFERROR(C44/N44,"")</f>
        <v>1971.35</v>
      </c>
      <c r="P44" s="25">
        <f>IFERROR(D44/N44,"")</f>
        <v>707.05</v>
      </c>
      <c r="Q44" s="1"/>
      <c r="R44" s="1"/>
    </row>
    <row r="45" spans="1:18" customFormat="1" ht="15.75" x14ac:dyDescent="0.25">
      <c r="A45" s="1"/>
      <c r="B45" s="17">
        <v>3</v>
      </c>
      <c r="C45" s="27">
        <v>47183</v>
      </c>
      <c r="D45" s="71">
        <v>11662</v>
      </c>
      <c r="E45" s="33">
        <f t="shared" si="0"/>
        <v>35521</v>
      </c>
      <c r="F45" s="42">
        <f t="shared" si="1"/>
        <v>3.0458754930543646</v>
      </c>
      <c r="G45" s="6">
        <v>18433</v>
      </c>
      <c r="H45" s="6">
        <v>695</v>
      </c>
      <c r="I45" s="25">
        <f>IFERROR(D45/H45,"")</f>
        <v>16.779856115107915</v>
      </c>
      <c r="J45" s="6">
        <v>90</v>
      </c>
      <c r="K45" s="25">
        <f>IFERROR(D45/J45,"")</f>
        <v>129.57777777777778</v>
      </c>
      <c r="L45" s="16">
        <v>33</v>
      </c>
      <c r="M45" s="25">
        <f>IFERROR(D45/L45,"")</f>
        <v>353.39393939393938</v>
      </c>
      <c r="N45" s="16">
        <v>19</v>
      </c>
      <c r="O45" s="69">
        <f t="shared" si="2"/>
        <v>2483.3157894736842</v>
      </c>
      <c r="P45" s="25">
        <f>IFERROR(D45/N45,"")</f>
        <v>613.78947368421052</v>
      </c>
      <c r="Q45" s="1"/>
      <c r="R45" s="1"/>
    </row>
    <row r="46" spans="1:18" customFormat="1" ht="15.75" x14ac:dyDescent="0.25">
      <c r="A46" s="1"/>
      <c r="B46" s="17">
        <v>4</v>
      </c>
      <c r="C46" s="27">
        <v>44610</v>
      </c>
      <c r="D46" s="71">
        <v>8459</v>
      </c>
      <c r="E46" s="33">
        <f t="shared" si="0"/>
        <v>36151</v>
      </c>
      <c r="F46" s="42">
        <f t="shared" si="1"/>
        <v>4.2736730109942069</v>
      </c>
      <c r="G46" s="6">
        <v>20330</v>
      </c>
      <c r="H46" s="6">
        <v>596</v>
      </c>
      <c r="I46" s="25">
        <f>IFERROR(D46/H46,"")</f>
        <v>14.192953020134228</v>
      </c>
      <c r="J46" s="6">
        <v>115</v>
      </c>
      <c r="K46" s="25">
        <f>IFERROR(D46/J46,"")</f>
        <v>73.556521739130432</v>
      </c>
      <c r="L46" s="16">
        <v>31</v>
      </c>
      <c r="M46" s="25">
        <f>IFERROR(D46/L46,"")</f>
        <v>272.87096774193549</v>
      </c>
      <c r="N46" s="16">
        <v>21</v>
      </c>
      <c r="O46" s="69">
        <f t="shared" si="2"/>
        <v>2124.2857142857142</v>
      </c>
      <c r="P46" s="25">
        <f>IFERROR(D46/N46,"")</f>
        <v>402.8095238095238</v>
      </c>
      <c r="Q46" s="1"/>
      <c r="R46" s="1"/>
    </row>
    <row r="47" spans="1:18" customFormat="1" ht="15.75" x14ac:dyDescent="0.25">
      <c r="A47" s="1"/>
      <c r="B47" s="17">
        <v>5</v>
      </c>
      <c r="C47" s="27">
        <v>45883</v>
      </c>
      <c r="D47" s="71">
        <v>10329</v>
      </c>
      <c r="E47" s="33">
        <f t="shared" ref="E47:E71" si="3">IFERROR(C47-D47,"")</f>
        <v>35554</v>
      </c>
      <c r="F47" s="42">
        <f t="shared" si="1"/>
        <v>3.4421531610030014</v>
      </c>
      <c r="G47" s="6">
        <v>21225</v>
      </c>
      <c r="H47" s="6">
        <v>660</v>
      </c>
      <c r="I47" s="25">
        <f t="shared" ref="I47:I72" si="4">IFERROR(D47/H47,"")</f>
        <v>15.65</v>
      </c>
      <c r="J47" s="6">
        <v>122</v>
      </c>
      <c r="K47" s="25">
        <f t="shared" ref="K47:K72" si="5">IFERROR(D47/J47,"")</f>
        <v>84.663934426229503</v>
      </c>
      <c r="L47" s="16">
        <v>39</v>
      </c>
      <c r="M47" s="25">
        <f t="shared" ref="M47:M72" si="6">IFERROR(D47/L47,"")</f>
        <v>264.84615384615387</v>
      </c>
      <c r="N47" s="16">
        <v>15</v>
      </c>
      <c r="O47" s="69">
        <f t="shared" si="2"/>
        <v>3058.8666666666668</v>
      </c>
      <c r="P47" s="25">
        <f t="shared" ref="P47:P72" si="7">IFERROR(D47/N47,"")</f>
        <v>688.6</v>
      </c>
    </row>
    <row r="48" spans="1:18" customFormat="1" ht="15.75" x14ac:dyDescent="0.25">
      <c r="A48" s="1"/>
      <c r="B48" s="17">
        <v>6</v>
      </c>
      <c r="C48" s="27">
        <v>46283</v>
      </c>
      <c r="D48" s="71">
        <v>6883</v>
      </c>
      <c r="E48" s="33">
        <f t="shared" si="3"/>
        <v>39400</v>
      </c>
      <c r="F48" s="42">
        <f t="shared" si="1"/>
        <v>5.7242481476100542</v>
      </c>
      <c r="G48" s="6">
        <v>17136</v>
      </c>
      <c r="H48" s="6">
        <v>655</v>
      </c>
      <c r="I48" s="25">
        <f t="shared" si="4"/>
        <v>10.508396946564886</v>
      </c>
      <c r="J48" s="6">
        <v>89</v>
      </c>
      <c r="K48" s="25">
        <f t="shared" si="5"/>
        <v>77.337078651685388</v>
      </c>
      <c r="L48" s="16">
        <v>33</v>
      </c>
      <c r="M48" s="25">
        <f t="shared" si="6"/>
        <v>208.57575757575756</v>
      </c>
      <c r="N48" s="16">
        <v>22</v>
      </c>
      <c r="O48" s="69">
        <f t="shared" si="2"/>
        <v>2103.7727272727275</v>
      </c>
      <c r="P48" s="25">
        <f t="shared" si="7"/>
        <v>312.86363636363637</v>
      </c>
    </row>
    <row r="49" spans="1:16" customFormat="1" ht="15.75" x14ac:dyDescent="0.25">
      <c r="A49" s="1"/>
      <c r="B49" s="17">
        <v>7</v>
      </c>
      <c r="C49" s="27">
        <v>48180</v>
      </c>
      <c r="D49" s="71">
        <v>7623</v>
      </c>
      <c r="E49" s="33">
        <f t="shared" si="3"/>
        <v>40557</v>
      </c>
      <c r="F49" s="42">
        <f t="shared" si="1"/>
        <v>5.3203463203463199</v>
      </c>
      <c r="G49" s="6">
        <v>18225</v>
      </c>
      <c r="H49" s="6">
        <v>734</v>
      </c>
      <c r="I49" s="25">
        <f t="shared" si="4"/>
        <v>10.385558583106267</v>
      </c>
      <c r="J49" s="6">
        <v>99</v>
      </c>
      <c r="K49" s="25">
        <f t="shared" si="5"/>
        <v>77</v>
      </c>
      <c r="L49" s="16">
        <v>47</v>
      </c>
      <c r="M49" s="25">
        <f t="shared" si="6"/>
        <v>162.19148936170214</v>
      </c>
      <c r="N49" s="16">
        <v>17</v>
      </c>
      <c r="O49" s="69">
        <f t="shared" si="2"/>
        <v>2834.1176470588234</v>
      </c>
      <c r="P49" s="25">
        <f t="shared" si="7"/>
        <v>448.41176470588238</v>
      </c>
    </row>
    <row r="50" spans="1:16" customFormat="1" ht="15.75" x14ac:dyDescent="0.25">
      <c r="A50" s="1"/>
      <c r="B50" s="17">
        <v>8</v>
      </c>
      <c r="C50" s="27">
        <v>33167</v>
      </c>
      <c r="D50" s="71">
        <v>10691</v>
      </c>
      <c r="E50" s="33">
        <f t="shared" si="3"/>
        <v>22476</v>
      </c>
      <c r="F50" s="42">
        <f t="shared" si="1"/>
        <v>2.1023290618277057</v>
      </c>
      <c r="G50" s="6">
        <v>18425</v>
      </c>
      <c r="H50" s="6">
        <v>683</v>
      </c>
      <c r="I50" s="25">
        <f t="shared" si="4"/>
        <v>15.653001464128844</v>
      </c>
      <c r="J50" s="6">
        <v>84</v>
      </c>
      <c r="K50" s="25">
        <f t="shared" si="5"/>
        <v>127.27380952380952</v>
      </c>
      <c r="L50" s="16">
        <v>44</v>
      </c>
      <c r="M50" s="25">
        <f t="shared" si="6"/>
        <v>242.97727272727272</v>
      </c>
      <c r="N50" s="16">
        <v>13</v>
      </c>
      <c r="O50" s="69">
        <f t="shared" si="2"/>
        <v>2551.3076923076924</v>
      </c>
      <c r="P50" s="25">
        <f t="shared" si="7"/>
        <v>822.38461538461536</v>
      </c>
    </row>
    <row r="51" spans="1:16" customFormat="1" ht="15.75" x14ac:dyDescent="0.25">
      <c r="A51" s="1"/>
      <c r="B51" s="17">
        <v>9</v>
      </c>
      <c r="C51" s="27">
        <v>26556</v>
      </c>
      <c r="D51" s="71">
        <v>7554</v>
      </c>
      <c r="E51" s="33">
        <f t="shared" si="3"/>
        <v>19002</v>
      </c>
      <c r="F51" s="42">
        <f t="shared" si="1"/>
        <v>2.5154884829229549</v>
      </c>
      <c r="G51" s="6">
        <v>19449</v>
      </c>
      <c r="H51" s="6">
        <v>786</v>
      </c>
      <c r="I51" s="25">
        <f t="shared" si="4"/>
        <v>9.6106870229007626</v>
      </c>
      <c r="J51" s="6">
        <v>118</v>
      </c>
      <c r="K51" s="25">
        <f t="shared" si="5"/>
        <v>64.016949152542367</v>
      </c>
      <c r="L51" s="16">
        <v>31</v>
      </c>
      <c r="M51" s="25">
        <f t="shared" si="6"/>
        <v>243.67741935483872</v>
      </c>
      <c r="N51" s="16">
        <v>22</v>
      </c>
      <c r="O51" s="69">
        <f t="shared" si="2"/>
        <v>1207.090909090909</v>
      </c>
      <c r="P51" s="25">
        <f t="shared" si="7"/>
        <v>343.36363636363637</v>
      </c>
    </row>
    <row r="52" spans="1:16" customFormat="1" ht="15.75" x14ac:dyDescent="0.25">
      <c r="A52" s="1"/>
      <c r="B52" s="17">
        <v>10</v>
      </c>
      <c r="C52" s="27">
        <v>57259</v>
      </c>
      <c r="D52" s="71">
        <v>7088</v>
      </c>
      <c r="E52" s="33">
        <f t="shared" si="3"/>
        <v>50171</v>
      </c>
      <c r="F52" s="42">
        <f t="shared" si="1"/>
        <v>7.0783013544018063</v>
      </c>
      <c r="G52" s="6">
        <v>17000</v>
      </c>
      <c r="H52" s="6">
        <v>705</v>
      </c>
      <c r="I52" s="25">
        <f t="shared" si="4"/>
        <v>10.053900709219858</v>
      </c>
      <c r="J52" s="6">
        <v>85</v>
      </c>
      <c r="K52" s="25">
        <f t="shared" si="5"/>
        <v>83.388235294117649</v>
      </c>
      <c r="L52" s="16">
        <v>50</v>
      </c>
      <c r="M52" s="25">
        <f t="shared" si="6"/>
        <v>141.76</v>
      </c>
      <c r="N52" s="16">
        <v>17</v>
      </c>
      <c r="O52" s="69">
        <f t="shared" si="2"/>
        <v>3368.1764705882351</v>
      </c>
      <c r="P52" s="25">
        <f t="shared" si="7"/>
        <v>416.94117647058823</v>
      </c>
    </row>
    <row r="53" spans="1:16" customFormat="1" ht="15.75" x14ac:dyDescent="0.25">
      <c r="A53" s="1"/>
      <c r="B53" s="17">
        <v>11</v>
      </c>
      <c r="C53" s="27">
        <v>29590</v>
      </c>
      <c r="D53" s="71">
        <v>12962</v>
      </c>
      <c r="E53" s="33">
        <f t="shared" si="3"/>
        <v>16628</v>
      </c>
      <c r="F53" s="42">
        <f t="shared" si="1"/>
        <v>1.2828267242709459</v>
      </c>
      <c r="G53" s="6">
        <v>20402</v>
      </c>
      <c r="H53" s="6">
        <v>622</v>
      </c>
      <c r="I53" s="25">
        <f t="shared" si="4"/>
        <v>20.839228295819936</v>
      </c>
      <c r="J53" s="6">
        <v>102</v>
      </c>
      <c r="K53" s="25">
        <f t="shared" si="5"/>
        <v>127.07843137254902</v>
      </c>
      <c r="L53" s="16">
        <v>31</v>
      </c>
      <c r="M53" s="25">
        <f t="shared" si="6"/>
        <v>418.12903225806451</v>
      </c>
      <c r="N53" s="16">
        <v>19</v>
      </c>
      <c r="O53" s="69">
        <f t="shared" si="2"/>
        <v>1557.3684210526317</v>
      </c>
      <c r="P53" s="25">
        <f t="shared" si="7"/>
        <v>682.21052631578948</v>
      </c>
    </row>
    <row r="54" spans="1:16" customFormat="1" ht="15.75" x14ac:dyDescent="0.25">
      <c r="A54" s="1"/>
      <c r="B54" s="17">
        <v>12</v>
      </c>
      <c r="C54" s="27">
        <v>31296</v>
      </c>
      <c r="D54" s="71">
        <v>9951</v>
      </c>
      <c r="E54" s="33">
        <f t="shared" si="3"/>
        <v>21345</v>
      </c>
      <c r="F54" s="42">
        <f t="shared" si="1"/>
        <v>2.1450105517033462</v>
      </c>
      <c r="G54" s="6">
        <v>20174</v>
      </c>
      <c r="H54" s="6">
        <v>643</v>
      </c>
      <c r="I54" s="25">
        <f t="shared" si="4"/>
        <v>15.475894245723172</v>
      </c>
      <c r="J54" s="6">
        <v>105</v>
      </c>
      <c r="K54" s="25">
        <f t="shared" si="5"/>
        <v>94.771428571428572</v>
      </c>
      <c r="L54" s="16">
        <v>34</v>
      </c>
      <c r="M54" s="25">
        <f t="shared" si="6"/>
        <v>292.6764705882353</v>
      </c>
      <c r="N54" s="16">
        <v>14</v>
      </c>
      <c r="O54" s="69">
        <f t="shared" si="2"/>
        <v>2235.4285714285716</v>
      </c>
      <c r="P54" s="25">
        <f t="shared" si="7"/>
        <v>710.78571428571433</v>
      </c>
    </row>
    <row r="55" spans="1:16" customFormat="1" ht="15.75" x14ac:dyDescent="0.25">
      <c r="A55" s="1"/>
      <c r="B55" s="17">
        <v>13</v>
      </c>
      <c r="C55" s="27">
        <v>42289</v>
      </c>
      <c r="D55" s="71">
        <v>13255</v>
      </c>
      <c r="E55" s="33">
        <f t="shared" si="3"/>
        <v>29034</v>
      </c>
      <c r="F55" s="42">
        <f t="shared" si="1"/>
        <v>2.1904187099207846</v>
      </c>
      <c r="G55" s="6">
        <v>19600</v>
      </c>
      <c r="H55" s="6">
        <v>685</v>
      </c>
      <c r="I55" s="25">
        <f t="shared" si="4"/>
        <v>19.350364963503651</v>
      </c>
      <c r="J55" s="6">
        <v>86</v>
      </c>
      <c r="K55" s="25">
        <f t="shared" si="5"/>
        <v>154.12790697674419</v>
      </c>
      <c r="L55" s="16">
        <v>45</v>
      </c>
      <c r="M55" s="25">
        <f t="shared" si="6"/>
        <v>294.55555555555554</v>
      </c>
      <c r="N55" s="16">
        <v>16</v>
      </c>
      <c r="O55" s="69">
        <f t="shared" si="2"/>
        <v>2643.0625</v>
      </c>
      <c r="P55" s="25">
        <f t="shared" si="7"/>
        <v>828.4375</v>
      </c>
    </row>
    <row r="56" spans="1:16" customFormat="1" ht="15.75" x14ac:dyDescent="0.25">
      <c r="A56" s="1"/>
      <c r="B56" s="17">
        <v>14</v>
      </c>
      <c r="C56" s="27">
        <v>55142</v>
      </c>
      <c r="D56" s="71">
        <v>8747</v>
      </c>
      <c r="E56" s="33">
        <f t="shared" si="3"/>
        <v>46395</v>
      </c>
      <c r="F56" s="42">
        <f t="shared" si="1"/>
        <v>5.3041042643191956</v>
      </c>
      <c r="G56" s="6">
        <v>15951</v>
      </c>
      <c r="H56" s="6">
        <v>608</v>
      </c>
      <c r="I56" s="25">
        <f t="shared" si="4"/>
        <v>14.386513157894736</v>
      </c>
      <c r="J56" s="6">
        <v>101</v>
      </c>
      <c r="K56" s="25">
        <f t="shared" si="5"/>
        <v>86.603960396039611</v>
      </c>
      <c r="L56" s="16">
        <v>32</v>
      </c>
      <c r="M56" s="25">
        <f t="shared" si="6"/>
        <v>273.34375</v>
      </c>
      <c r="N56" s="16">
        <v>17</v>
      </c>
      <c r="O56" s="69">
        <f t="shared" si="2"/>
        <v>3243.6470588235293</v>
      </c>
      <c r="P56" s="25">
        <f t="shared" si="7"/>
        <v>514.52941176470586</v>
      </c>
    </row>
    <row r="57" spans="1:16" customFormat="1" ht="15.75" x14ac:dyDescent="0.25">
      <c r="A57" s="1"/>
      <c r="B57" s="17">
        <v>15</v>
      </c>
      <c r="C57" s="27">
        <v>28399</v>
      </c>
      <c r="D57" s="71">
        <v>13577</v>
      </c>
      <c r="E57" s="33">
        <f t="shared" si="3"/>
        <v>14822</v>
      </c>
      <c r="F57" s="42">
        <f t="shared" si="1"/>
        <v>1.0916991971716874</v>
      </c>
      <c r="G57" s="6">
        <v>15392</v>
      </c>
      <c r="H57" s="6">
        <v>594</v>
      </c>
      <c r="I57" s="25">
        <f t="shared" si="4"/>
        <v>22.856902356902356</v>
      </c>
      <c r="J57" s="6">
        <v>101</v>
      </c>
      <c r="K57" s="25">
        <f t="shared" si="5"/>
        <v>134.42574257425741</v>
      </c>
      <c r="L57" s="16">
        <v>48</v>
      </c>
      <c r="M57" s="25">
        <f t="shared" si="6"/>
        <v>282.85416666666669</v>
      </c>
      <c r="N57" s="16">
        <v>22</v>
      </c>
      <c r="O57" s="69">
        <f t="shared" si="2"/>
        <v>1290.8636363636363</v>
      </c>
      <c r="P57" s="25">
        <f t="shared" si="7"/>
        <v>617.13636363636363</v>
      </c>
    </row>
    <row r="58" spans="1:16" customFormat="1" ht="15.75" x14ac:dyDescent="0.25">
      <c r="A58" s="1"/>
      <c r="B58" s="17">
        <v>16</v>
      </c>
      <c r="C58" s="27">
        <v>32875</v>
      </c>
      <c r="D58" s="71">
        <v>8138</v>
      </c>
      <c r="E58" s="33">
        <f t="shared" si="3"/>
        <v>24737</v>
      </c>
      <c r="F58" s="42">
        <f t="shared" si="1"/>
        <v>3.0396903416072747</v>
      </c>
      <c r="G58" s="6">
        <v>15180</v>
      </c>
      <c r="H58" s="6">
        <v>612</v>
      </c>
      <c r="I58" s="25">
        <f t="shared" si="4"/>
        <v>13.297385620915033</v>
      </c>
      <c r="J58" s="6">
        <v>94</v>
      </c>
      <c r="K58" s="25">
        <f t="shared" si="5"/>
        <v>86.574468085106389</v>
      </c>
      <c r="L58" s="16">
        <v>44</v>
      </c>
      <c r="M58" s="25">
        <f t="shared" si="6"/>
        <v>184.95454545454547</v>
      </c>
      <c r="N58" s="16">
        <v>18</v>
      </c>
      <c r="O58" s="69">
        <f t="shared" si="2"/>
        <v>1826.3888888888889</v>
      </c>
      <c r="P58" s="25">
        <f t="shared" si="7"/>
        <v>452.11111111111109</v>
      </c>
    </row>
    <row r="59" spans="1:16" customFormat="1" ht="15.75" x14ac:dyDescent="0.25">
      <c r="A59" s="1"/>
      <c r="B59" s="17">
        <v>17</v>
      </c>
      <c r="C59" s="27">
        <v>42449</v>
      </c>
      <c r="D59" s="71">
        <v>8350</v>
      </c>
      <c r="E59" s="33">
        <f t="shared" si="3"/>
        <v>34099</v>
      </c>
      <c r="F59" s="42">
        <f t="shared" si="1"/>
        <v>4.0837125748502991</v>
      </c>
      <c r="G59" s="6">
        <v>19533</v>
      </c>
      <c r="H59" s="6">
        <v>730</v>
      </c>
      <c r="I59" s="25">
        <f t="shared" si="4"/>
        <v>11.438356164383562</v>
      </c>
      <c r="J59" s="6">
        <v>108</v>
      </c>
      <c r="K59" s="25">
        <f t="shared" si="5"/>
        <v>77.31481481481481</v>
      </c>
      <c r="L59" s="16">
        <v>31</v>
      </c>
      <c r="M59" s="25">
        <f t="shared" si="6"/>
        <v>269.35483870967744</v>
      </c>
      <c r="N59" s="16">
        <v>17</v>
      </c>
      <c r="O59" s="69">
        <f t="shared" si="2"/>
        <v>2497</v>
      </c>
      <c r="P59" s="25">
        <f t="shared" si="7"/>
        <v>491.1764705882353</v>
      </c>
    </row>
    <row r="60" spans="1:16" customFormat="1" ht="15.75" x14ac:dyDescent="0.25">
      <c r="A60" s="1"/>
      <c r="B60" s="17">
        <v>18</v>
      </c>
      <c r="C60" s="27">
        <v>37459</v>
      </c>
      <c r="D60" s="71">
        <v>13698</v>
      </c>
      <c r="E60" s="33">
        <f t="shared" si="3"/>
        <v>23761</v>
      </c>
      <c r="F60" s="42">
        <f t="shared" si="1"/>
        <v>1.7346327931084831</v>
      </c>
      <c r="G60" s="6">
        <v>21375</v>
      </c>
      <c r="H60" s="6">
        <v>668</v>
      </c>
      <c r="I60" s="25">
        <f t="shared" si="4"/>
        <v>20.505988023952096</v>
      </c>
      <c r="J60" s="6">
        <v>95</v>
      </c>
      <c r="K60" s="25">
        <f t="shared" si="5"/>
        <v>144.18947368421053</v>
      </c>
      <c r="L60" s="16">
        <v>40</v>
      </c>
      <c r="M60" s="25">
        <f t="shared" si="6"/>
        <v>342.45</v>
      </c>
      <c r="N60" s="16">
        <v>19</v>
      </c>
      <c r="O60" s="69">
        <f t="shared" si="2"/>
        <v>1971.5263157894738</v>
      </c>
      <c r="P60" s="25">
        <f t="shared" si="7"/>
        <v>720.9473684210526</v>
      </c>
    </row>
    <row r="61" spans="1:16" customFormat="1" ht="15.75" x14ac:dyDescent="0.25">
      <c r="A61" s="1"/>
      <c r="B61" s="17">
        <v>19</v>
      </c>
      <c r="C61" s="27">
        <v>33290</v>
      </c>
      <c r="D61" s="71">
        <v>8494</v>
      </c>
      <c r="E61" s="33">
        <f t="shared" si="3"/>
        <v>24796</v>
      </c>
      <c r="F61" s="42">
        <f t="shared" si="1"/>
        <v>2.9192371085472097</v>
      </c>
      <c r="G61" s="6">
        <v>20225</v>
      </c>
      <c r="H61" s="6">
        <v>752</v>
      </c>
      <c r="I61" s="25">
        <f t="shared" si="4"/>
        <v>11.295212765957446</v>
      </c>
      <c r="J61" s="6">
        <v>86</v>
      </c>
      <c r="K61" s="25">
        <f t="shared" si="5"/>
        <v>98.767441860465112</v>
      </c>
      <c r="L61" s="16">
        <v>49</v>
      </c>
      <c r="M61" s="25">
        <f t="shared" si="6"/>
        <v>173.34693877551021</v>
      </c>
      <c r="N61" s="16">
        <v>13</v>
      </c>
      <c r="O61" s="69">
        <f t="shared" si="2"/>
        <v>2560.7692307692309</v>
      </c>
      <c r="P61" s="25">
        <f t="shared" si="7"/>
        <v>653.38461538461536</v>
      </c>
    </row>
    <row r="62" spans="1:16" customFormat="1" ht="15.75" x14ac:dyDescent="0.25">
      <c r="A62" s="1"/>
      <c r="B62" s="17">
        <v>20</v>
      </c>
      <c r="C62" s="27">
        <v>50612</v>
      </c>
      <c r="D62" s="71">
        <v>12898</v>
      </c>
      <c r="E62" s="33">
        <f t="shared" si="3"/>
        <v>37714</v>
      </c>
      <c r="F62" s="42">
        <f t="shared" si="1"/>
        <v>2.9240192277872539</v>
      </c>
      <c r="G62" s="6">
        <v>14903</v>
      </c>
      <c r="H62" s="6">
        <v>680</v>
      </c>
      <c r="I62" s="25">
        <f t="shared" si="4"/>
        <v>18.96764705882353</v>
      </c>
      <c r="J62" s="6">
        <v>97</v>
      </c>
      <c r="K62" s="25">
        <f t="shared" si="5"/>
        <v>132.96907216494844</v>
      </c>
      <c r="L62" s="16">
        <v>45</v>
      </c>
      <c r="M62" s="25">
        <f t="shared" si="6"/>
        <v>286.62222222222221</v>
      </c>
      <c r="N62" s="16">
        <v>20</v>
      </c>
      <c r="O62" s="69">
        <f t="shared" si="2"/>
        <v>2530.6</v>
      </c>
      <c r="P62" s="25">
        <f t="shared" si="7"/>
        <v>644.9</v>
      </c>
    </row>
    <row r="63" spans="1:16" customFormat="1" ht="15.75" x14ac:dyDescent="0.25">
      <c r="A63" s="1"/>
      <c r="B63" s="17">
        <v>21</v>
      </c>
      <c r="C63" s="27">
        <v>45596</v>
      </c>
      <c r="D63" s="71">
        <v>12129</v>
      </c>
      <c r="E63" s="33">
        <f t="shared" si="3"/>
        <v>33467</v>
      </c>
      <c r="F63" s="42">
        <f t="shared" si="1"/>
        <v>2.7592546788688268</v>
      </c>
      <c r="G63" s="6">
        <v>17533</v>
      </c>
      <c r="H63" s="6">
        <v>658</v>
      </c>
      <c r="I63" s="25">
        <f t="shared" si="4"/>
        <v>18.433130699088146</v>
      </c>
      <c r="J63" s="6">
        <v>118</v>
      </c>
      <c r="K63" s="25">
        <f t="shared" si="5"/>
        <v>102.78813559322033</v>
      </c>
      <c r="L63" s="16">
        <v>32</v>
      </c>
      <c r="M63" s="25">
        <f t="shared" si="6"/>
        <v>379.03125</v>
      </c>
      <c r="N63" s="16">
        <v>19</v>
      </c>
      <c r="O63" s="69">
        <f t="shared" si="2"/>
        <v>2399.7894736842104</v>
      </c>
      <c r="P63" s="25">
        <f t="shared" si="7"/>
        <v>638.36842105263156</v>
      </c>
    </row>
    <row r="64" spans="1:16" customFormat="1" ht="15.75" x14ac:dyDescent="0.25">
      <c r="A64" s="1"/>
      <c r="B64" s="17">
        <v>22</v>
      </c>
      <c r="C64" s="27">
        <v>43240</v>
      </c>
      <c r="D64" s="71">
        <v>9633</v>
      </c>
      <c r="E64" s="33">
        <f t="shared" si="3"/>
        <v>33607</v>
      </c>
      <c r="F64" s="42">
        <f t="shared" si="1"/>
        <v>3.4887366344856225</v>
      </c>
      <c r="G64" s="6">
        <v>20465</v>
      </c>
      <c r="H64" s="6">
        <v>658</v>
      </c>
      <c r="I64" s="25">
        <f t="shared" si="4"/>
        <v>14.639817629179332</v>
      </c>
      <c r="J64" s="6">
        <v>101</v>
      </c>
      <c r="K64" s="25">
        <f t="shared" si="5"/>
        <v>95.376237623762378</v>
      </c>
      <c r="L64" s="16">
        <v>39</v>
      </c>
      <c r="M64" s="25">
        <f t="shared" si="6"/>
        <v>247</v>
      </c>
      <c r="N64" s="16">
        <v>20</v>
      </c>
      <c r="O64" s="69">
        <f t="shared" si="2"/>
        <v>2162</v>
      </c>
      <c r="P64" s="25">
        <f t="shared" si="7"/>
        <v>481.65</v>
      </c>
    </row>
    <row r="65" spans="1:16" customFormat="1" ht="15.75" x14ac:dyDescent="0.25">
      <c r="A65" s="1"/>
      <c r="B65" s="17">
        <v>23</v>
      </c>
      <c r="C65" s="27">
        <v>38546</v>
      </c>
      <c r="D65" s="71">
        <v>12892</v>
      </c>
      <c r="E65" s="33">
        <f t="shared" si="3"/>
        <v>25654</v>
      </c>
      <c r="F65" s="42">
        <f t="shared" si="1"/>
        <v>1.9899162271175923</v>
      </c>
      <c r="G65" s="6">
        <v>20366</v>
      </c>
      <c r="H65" s="6">
        <v>816</v>
      </c>
      <c r="I65" s="25">
        <f t="shared" si="4"/>
        <v>15.799019607843137</v>
      </c>
      <c r="J65" s="6">
        <v>102</v>
      </c>
      <c r="K65" s="25">
        <f t="shared" si="5"/>
        <v>126.3921568627451</v>
      </c>
      <c r="L65" s="16">
        <v>34</v>
      </c>
      <c r="M65" s="25">
        <f t="shared" si="6"/>
        <v>379.1764705882353</v>
      </c>
      <c r="N65" s="16">
        <v>21</v>
      </c>
      <c r="O65" s="69">
        <f t="shared" si="2"/>
        <v>1835.5238095238096</v>
      </c>
      <c r="P65" s="25">
        <f t="shared" si="7"/>
        <v>613.90476190476193</v>
      </c>
    </row>
    <row r="66" spans="1:16" customFormat="1" ht="15.75" x14ac:dyDescent="0.25">
      <c r="A66" s="1"/>
      <c r="B66" s="17">
        <v>24</v>
      </c>
      <c r="C66" s="27">
        <v>41052</v>
      </c>
      <c r="D66" s="71">
        <v>7746</v>
      </c>
      <c r="E66" s="33">
        <f t="shared" si="3"/>
        <v>33306</v>
      </c>
      <c r="F66" s="42">
        <f t="shared" si="1"/>
        <v>4.2997676219984511</v>
      </c>
      <c r="G66" s="6">
        <v>17090</v>
      </c>
      <c r="H66" s="6">
        <v>618</v>
      </c>
      <c r="I66" s="25">
        <f t="shared" si="4"/>
        <v>12.533980582524272</v>
      </c>
      <c r="J66" s="6">
        <v>103</v>
      </c>
      <c r="K66" s="25">
        <f t="shared" si="5"/>
        <v>75.203883495145632</v>
      </c>
      <c r="L66" s="16">
        <v>46</v>
      </c>
      <c r="M66" s="25">
        <f t="shared" si="6"/>
        <v>168.39130434782609</v>
      </c>
      <c r="N66" s="16">
        <v>21</v>
      </c>
      <c r="O66" s="69">
        <f t="shared" si="2"/>
        <v>1954.8571428571429</v>
      </c>
      <c r="P66" s="25">
        <f t="shared" si="7"/>
        <v>368.85714285714283</v>
      </c>
    </row>
    <row r="67" spans="1:16" customFormat="1" ht="15.75" x14ac:dyDescent="0.25">
      <c r="A67" s="1"/>
      <c r="B67" s="17">
        <v>25</v>
      </c>
      <c r="C67" s="27">
        <v>40747</v>
      </c>
      <c r="D67" s="71">
        <v>12866</v>
      </c>
      <c r="E67" s="33">
        <f t="shared" si="3"/>
        <v>27881</v>
      </c>
      <c r="F67" s="42">
        <f t="shared" si="1"/>
        <v>2.1670293797606095</v>
      </c>
      <c r="G67" s="6">
        <v>17109</v>
      </c>
      <c r="H67" s="6">
        <v>675</v>
      </c>
      <c r="I67" s="25">
        <f t="shared" si="4"/>
        <v>19.060740740740741</v>
      </c>
      <c r="J67" s="6">
        <v>118</v>
      </c>
      <c r="K67" s="25">
        <f t="shared" si="5"/>
        <v>109.03389830508475</v>
      </c>
      <c r="L67" s="16">
        <v>35</v>
      </c>
      <c r="M67" s="25">
        <f t="shared" si="6"/>
        <v>367.6</v>
      </c>
      <c r="N67" s="16">
        <v>13</v>
      </c>
      <c r="O67" s="69">
        <f t="shared" si="2"/>
        <v>3134.3846153846152</v>
      </c>
      <c r="P67" s="25">
        <f t="shared" si="7"/>
        <v>989.69230769230774</v>
      </c>
    </row>
    <row r="68" spans="1:16" customFormat="1" ht="15.75" x14ac:dyDescent="0.25">
      <c r="A68" s="1"/>
      <c r="B68" s="17">
        <v>26</v>
      </c>
      <c r="C68" s="27">
        <v>31348</v>
      </c>
      <c r="D68" s="71">
        <v>8883</v>
      </c>
      <c r="E68" s="33">
        <f t="shared" si="3"/>
        <v>22465</v>
      </c>
      <c r="F68" s="42">
        <f t="shared" si="1"/>
        <v>2.5289879545198692</v>
      </c>
      <c r="G68" s="6">
        <v>16168</v>
      </c>
      <c r="H68" s="6">
        <v>680</v>
      </c>
      <c r="I68" s="25">
        <f t="shared" si="4"/>
        <v>13.063235294117646</v>
      </c>
      <c r="J68" s="6">
        <v>113</v>
      </c>
      <c r="K68" s="25">
        <f t="shared" si="5"/>
        <v>78.610619469026545</v>
      </c>
      <c r="L68" s="16">
        <v>31</v>
      </c>
      <c r="M68" s="25">
        <f t="shared" si="6"/>
        <v>286.54838709677421</v>
      </c>
      <c r="N68" s="16">
        <v>20</v>
      </c>
      <c r="O68" s="69">
        <f t="shared" si="2"/>
        <v>1567.4</v>
      </c>
      <c r="P68" s="25">
        <f t="shared" si="7"/>
        <v>444.15</v>
      </c>
    </row>
    <row r="69" spans="1:16" customFormat="1" ht="15.75" x14ac:dyDescent="0.25">
      <c r="A69" s="1"/>
      <c r="B69" s="17">
        <v>27</v>
      </c>
      <c r="C69" s="27">
        <v>40114</v>
      </c>
      <c r="D69" s="71">
        <v>14117</v>
      </c>
      <c r="E69" s="33">
        <f t="shared" si="3"/>
        <v>25997</v>
      </c>
      <c r="F69" s="42">
        <f t="shared" si="1"/>
        <v>1.8415385705178153</v>
      </c>
      <c r="G69" s="6">
        <v>14837</v>
      </c>
      <c r="H69" s="6">
        <v>788</v>
      </c>
      <c r="I69" s="25">
        <f t="shared" si="4"/>
        <v>17.914974619289339</v>
      </c>
      <c r="J69" s="6">
        <v>95</v>
      </c>
      <c r="K69" s="25">
        <f t="shared" si="5"/>
        <v>148.6</v>
      </c>
      <c r="L69" s="16">
        <v>45</v>
      </c>
      <c r="M69" s="25">
        <f t="shared" si="6"/>
        <v>313.71111111111111</v>
      </c>
      <c r="N69" s="16">
        <v>16</v>
      </c>
      <c r="O69" s="69">
        <f t="shared" si="2"/>
        <v>2507.125</v>
      </c>
      <c r="P69" s="25">
        <f t="shared" si="7"/>
        <v>882.3125</v>
      </c>
    </row>
    <row r="70" spans="1:16" customFormat="1" ht="15.75" x14ac:dyDescent="0.25">
      <c r="A70" s="1"/>
      <c r="B70" s="17">
        <v>28</v>
      </c>
      <c r="C70" s="27">
        <v>31578</v>
      </c>
      <c r="D70" s="71">
        <v>11336</v>
      </c>
      <c r="E70" s="33">
        <f t="shared" si="3"/>
        <v>20242</v>
      </c>
      <c r="F70" s="42">
        <f t="shared" si="1"/>
        <v>1.7856386732533522</v>
      </c>
      <c r="G70" s="6">
        <v>19796</v>
      </c>
      <c r="H70" s="6">
        <v>614</v>
      </c>
      <c r="I70" s="25">
        <f t="shared" si="4"/>
        <v>18.462540716612377</v>
      </c>
      <c r="J70" s="6">
        <v>93</v>
      </c>
      <c r="K70" s="25">
        <f t="shared" si="5"/>
        <v>121.89247311827957</v>
      </c>
      <c r="L70" s="16">
        <v>51</v>
      </c>
      <c r="M70" s="25">
        <f t="shared" si="6"/>
        <v>222.27450980392157</v>
      </c>
      <c r="N70" s="16">
        <v>19</v>
      </c>
      <c r="O70" s="69">
        <f t="shared" si="2"/>
        <v>1662</v>
      </c>
      <c r="P70" s="25">
        <f t="shared" si="7"/>
        <v>596.63157894736844</v>
      </c>
    </row>
    <row r="71" spans="1:16" customFormat="1" ht="15.75" x14ac:dyDescent="0.25">
      <c r="A71" s="1"/>
      <c r="B71" s="17">
        <v>29</v>
      </c>
      <c r="C71" s="27">
        <v>30686</v>
      </c>
      <c r="D71" s="71">
        <v>6854</v>
      </c>
      <c r="E71" s="33">
        <f t="shared" si="3"/>
        <v>23832</v>
      </c>
      <c r="F71" s="42">
        <f t="shared" si="1"/>
        <v>3.4770936679311353</v>
      </c>
      <c r="G71" s="6">
        <v>20803</v>
      </c>
      <c r="H71" s="6">
        <v>685</v>
      </c>
      <c r="I71" s="25">
        <f t="shared" si="4"/>
        <v>10.005839416058395</v>
      </c>
      <c r="J71" s="6">
        <v>94</v>
      </c>
      <c r="K71" s="25">
        <f t="shared" si="5"/>
        <v>72.914893617021278</v>
      </c>
      <c r="L71" s="16">
        <v>51</v>
      </c>
      <c r="M71" s="25">
        <f t="shared" si="6"/>
        <v>134.39215686274511</v>
      </c>
      <c r="N71" s="16">
        <v>16</v>
      </c>
      <c r="O71" s="69">
        <f t="shared" si="2"/>
        <v>1917.875</v>
      </c>
      <c r="P71" s="25">
        <f t="shared" si="7"/>
        <v>428.375</v>
      </c>
    </row>
    <row r="72" spans="1:16" customFormat="1" ht="15.75" x14ac:dyDescent="0.25">
      <c r="A72" s="1"/>
      <c r="B72" s="17">
        <v>30</v>
      </c>
      <c r="C72" s="27">
        <v>39323</v>
      </c>
      <c r="D72" s="71">
        <v>9616</v>
      </c>
      <c r="E72" s="33">
        <f>IFERROR(C72-D72,"")</f>
        <v>29707</v>
      </c>
      <c r="F72" s="42">
        <f t="shared" si="1"/>
        <v>3.0893302828618969</v>
      </c>
      <c r="G72" s="6">
        <v>20767</v>
      </c>
      <c r="H72" s="6">
        <v>667</v>
      </c>
      <c r="I72" s="25">
        <f t="shared" si="4"/>
        <v>14.416791604197901</v>
      </c>
      <c r="J72" s="6">
        <v>93</v>
      </c>
      <c r="K72" s="25">
        <f t="shared" si="5"/>
        <v>103.39784946236558</v>
      </c>
      <c r="L72" s="16">
        <v>41</v>
      </c>
      <c r="M72" s="25">
        <f t="shared" si="6"/>
        <v>234.53658536585365</v>
      </c>
      <c r="N72" s="16">
        <v>20</v>
      </c>
      <c r="O72" s="69">
        <f t="shared" si="2"/>
        <v>1966.15</v>
      </c>
      <c r="P72" s="25">
        <f t="shared" si="7"/>
        <v>480.8</v>
      </c>
    </row>
    <row r="73" spans="1:16" customFormat="1" ht="15.75" x14ac:dyDescent="0.25">
      <c r="A73" s="1"/>
      <c r="B73" s="17">
        <v>31</v>
      </c>
      <c r="C73" s="27">
        <v>46688</v>
      </c>
      <c r="D73" s="71">
        <v>9072</v>
      </c>
      <c r="E73" s="33">
        <f t="shared" si="0"/>
        <v>37616</v>
      </c>
      <c r="F73" s="42">
        <f t="shared" si="1"/>
        <v>4.1463844797178133</v>
      </c>
      <c r="G73" s="6">
        <v>21225</v>
      </c>
      <c r="H73" s="6">
        <v>660</v>
      </c>
      <c r="I73" s="25">
        <f t="shared" ref="I73:I94" si="8">IFERROR(D73/H73,"")</f>
        <v>13.745454545454546</v>
      </c>
      <c r="J73" s="6">
        <v>122</v>
      </c>
      <c r="K73" s="25">
        <f t="shared" ref="K73:K94" si="9">IFERROR(D73/J73,"")</f>
        <v>74.360655737704917</v>
      </c>
      <c r="L73" s="16">
        <v>39</v>
      </c>
      <c r="M73" s="25">
        <f t="shared" ref="M73:M94" si="10">IFERROR(D73/L73,"")</f>
        <v>232.61538461538461</v>
      </c>
      <c r="N73" s="16">
        <v>15</v>
      </c>
      <c r="O73" s="69">
        <f t="shared" si="2"/>
        <v>3112.5333333333333</v>
      </c>
      <c r="P73" s="25">
        <f t="shared" ref="P73:P94" si="11">IFERROR(D73/N73,"")</f>
        <v>604.79999999999995</v>
      </c>
    </row>
    <row r="74" spans="1:16" customFormat="1" ht="15.75" x14ac:dyDescent="0.25">
      <c r="A74" s="1"/>
      <c r="B74" s="17">
        <v>32</v>
      </c>
      <c r="C74" s="27">
        <v>52649</v>
      </c>
      <c r="D74" s="71">
        <v>10168</v>
      </c>
      <c r="E74" s="33">
        <f t="shared" si="0"/>
        <v>42481</v>
      </c>
      <c r="F74" s="42">
        <f t="shared" si="1"/>
        <v>4.1779110936270651</v>
      </c>
      <c r="G74" s="6">
        <v>17136</v>
      </c>
      <c r="H74" s="6">
        <v>655</v>
      </c>
      <c r="I74" s="25">
        <f t="shared" si="8"/>
        <v>15.523664122137404</v>
      </c>
      <c r="J74" s="6">
        <v>89</v>
      </c>
      <c r="K74" s="25">
        <f t="shared" si="9"/>
        <v>114.24719101123596</v>
      </c>
      <c r="L74" s="16">
        <v>33</v>
      </c>
      <c r="M74" s="25">
        <f t="shared" si="10"/>
        <v>308.12121212121212</v>
      </c>
      <c r="N74" s="16">
        <v>22</v>
      </c>
      <c r="O74" s="69">
        <f t="shared" si="2"/>
        <v>2393.1363636363635</v>
      </c>
      <c r="P74" s="25">
        <f t="shared" si="11"/>
        <v>462.18181818181819</v>
      </c>
    </row>
    <row r="75" spans="1:16" customFormat="1" ht="15.75" x14ac:dyDescent="0.25">
      <c r="A75" s="1"/>
      <c r="B75" s="17">
        <v>33</v>
      </c>
      <c r="C75" s="27">
        <v>44043</v>
      </c>
      <c r="D75" s="71">
        <v>8780</v>
      </c>
      <c r="E75" s="33">
        <f t="shared" si="0"/>
        <v>35263</v>
      </c>
      <c r="F75" s="42">
        <f t="shared" si="1"/>
        <v>4.0162870159453306</v>
      </c>
      <c r="G75" s="6">
        <v>18225</v>
      </c>
      <c r="H75" s="6">
        <v>734</v>
      </c>
      <c r="I75" s="25">
        <f t="shared" si="8"/>
        <v>11.961852861035423</v>
      </c>
      <c r="J75" s="6">
        <v>99</v>
      </c>
      <c r="K75" s="25">
        <f t="shared" si="9"/>
        <v>88.686868686868692</v>
      </c>
      <c r="L75" s="16">
        <v>47</v>
      </c>
      <c r="M75" s="25">
        <f t="shared" si="10"/>
        <v>186.80851063829786</v>
      </c>
      <c r="N75" s="16">
        <v>17</v>
      </c>
      <c r="O75" s="69">
        <f t="shared" si="2"/>
        <v>2590.7647058823532</v>
      </c>
      <c r="P75" s="25">
        <f t="shared" si="11"/>
        <v>516.47058823529414</v>
      </c>
    </row>
    <row r="76" spans="1:16" customFormat="1" ht="15.75" x14ac:dyDescent="0.25">
      <c r="A76" s="1"/>
      <c r="B76" s="17">
        <v>34</v>
      </c>
      <c r="C76" s="27">
        <v>47320</v>
      </c>
      <c r="D76" s="71">
        <v>7131</v>
      </c>
      <c r="E76" s="33">
        <f t="shared" si="0"/>
        <v>40189</v>
      </c>
      <c r="F76" s="42">
        <f t="shared" si="1"/>
        <v>5.6358154536530645</v>
      </c>
      <c r="G76" s="6">
        <v>18425</v>
      </c>
      <c r="H76" s="6">
        <v>683</v>
      </c>
      <c r="I76" s="25">
        <f t="shared" si="8"/>
        <v>10.440702781844802</v>
      </c>
      <c r="J76" s="6">
        <v>84</v>
      </c>
      <c r="K76" s="25">
        <f t="shared" si="9"/>
        <v>84.892857142857139</v>
      </c>
      <c r="L76" s="16">
        <v>44</v>
      </c>
      <c r="M76" s="25">
        <f t="shared" si="10"/>
        <v>162.06818181818181</v>
      </c>
      <c r="N76" s="16">
        <v>13</v>
      </c>
      <c r="O76" s="69">
        <f t="shared" si="2"/>
        <v>3640</v>
      </c>
      <c r="P76" s="25">
        <f t="shared" si="11"/>
        <v>548.53846153846155</v>
      </c>
    </row>
    <row r="77" spans="1:16" customFormat="1" ht="15.75" x14ac:dyDescent="0.25">
      <c r="A77" s="1"/>
      <c r="B77" s="17">
        <v>35</v>
      </c>
      <c r="C77" s="27">
        <v>46238</v>
      </c>
      <c r="D77" s="71">
        <v>11629</v>
      </c>
      <c r="E77" s="33">
        <f t="shared" si="0"/>
        <v>34609</v>
      </c>
      <c r="F77" s="42">
        <f t="shared" si="1"/>
        <v>2.976094247140769</v>
      </c>
      <c r="G77" s="6">
        <v>19449</v>
      </c>
      <c r="H77" s="6">
        <v>786</v>
      </c>
      <c r="I77" s="25">
        <f t="shared" si="8"/>
        <v>14.795165394402035</v>
      </c>
      <c r="J77" s="6">
        <v>118</v>
      </c>
      <c r="K77" s="25">
        <f t="shared" si="9"/>
        <v>98.550847457627114</v>
      </c>
      <c r="L77" s="16">
        <v>31</v>
      </c>
      <c r="M77" s="25">
        <f t="shared" si="10"/>
        <v>375.12903225806451</v>
      </c>
      <c r="N77" s="16">
        <v>22</v>
      </c>
      <c r="O77" s="69">
        <f t="shared" si="2"/>
        <v>2101.7272727272725</v>
      </c>
      <c r="P77" s="25">
        <f t="shared" si="11"/>
        <v>528.59090909090912</v>
      </c>
    </row>
    <row r="78" spans="1:16" customFormat="1" ht="15.75" x14ac:dyDescent="0.25">
      <c r="A78" s="1"/>
      <c r="B78" s="17">
        <v>36</v>
      </c>
      <c r="C78" s="27">
        <v>32358</v>
      </c>
      <c r="D78" s="71">
        <v>13260</v>
      </c>
      <c r="E78" s="33">
        <f t="shared" si="0"/>
        <v>19098</v>
      </c>
      <c r="F78" s="42">
        <f t="shared" si="1"/>
        <v>1.4402714932126697</v>
      </c>
      <c r="G78" s="6">
        <v>17000</v>
      </c>
      <c r="H78" s="6">
        <v>705</v>
      </c>
      <c r="I78" s="25">
        <f t="shared" si="8"/>
        <v>18.808510638297872</v>
      </c>
      <c r="J78" s="6">
        <v>85</v>
      </c>
      <c r="K78" s="25">
        <f t="shared" si="9"/>
        <v>156</v>
      </c>
      <c r="L78" s="16">
        <v>50</v>
      </c>
      <c r="M78" s="25">
        <f t="shared" si="10"/>
        <v>265.2</v>
      </c>
      <c r="N78" s="16">
        <v>17</v>
      </c>
      <c r="O78" s="69">
        <f t="shared" si="2"/>
        <v>1903.4117647058824</v>
      </c>
      <c r="P78" s="25">
        <f t="shared" si="11"/>
        <v>780</v>
      </c>
    </row>
    <row r="79" spans="1:16" customFormat="1" ht="15.75" x14ac:dyDescent="0.25">
      <c r="A79" s="1"/>
      <c r="B79" s="17">
        <v>37</v>
      </c>
      <c r="C79" s="27">
        <v>43060</v>
      </c>
      <c r="D79" s="71">
        <v>8528</v>
      </c>
      <c r="E79" s="33">
        <f t="shared" si="0"/>
        <v>34532</v>
      </c>
      <c r="F79" s="42">
        <f t="shared" si="1"/>
        <v>4.0492495309568479</v>
      </c>
      <c r="G79" s="6">
        <v>20402</v>
      </c>
      <c r="H79" s="6">
        <v>622</v>
      </c>
      <c r="I79" s="25">
        <f t="shared" si="8"/>
        <v>13.710610932475884</v>
      </c>
      <c r="J79" s="6">
        <v>102</v>
      </c>
      <c r="K79" s="25">
        <f t="shared" si="9"/>
        <v>83.607843137254903</v>
      </c>
      <c r="L79" s="16">
        <v>31</v>
      </c>
      <c r="M79" s="25">
        <f t="shared" si="10"/>
        <v>275.09677419354841</v>
      </c>
      <c r="N79" s="16">
        <v>19</v>
      </c>
      <c r="O79" s="69">
        <f t="shared" si="2"/>
        <v>2266.3157894736842</v>
      </c>
      <c r="P79" s="25">
        <f t="shared" si="11"/>
        <v>448.84210526315792</v>
      </c>
    </row>
    <row r="80" spans="1:16" customFormat="1" ht="15.75" x14ac:dyDescent="0.25">
      <c r="A80" s="1"/>
      <c r="B80" s="17">
        <v>38</v>
      </c>
      <c r="C80" s="27">
        <v>40792</v>
      </c>
      <c r="D80" s="71">
        <v>11212</v>
      </c>
      <c r="E80" s="33">
        <f t="shared" si="0"/>
        <v>29580</v>
      </c>
      <c r="F80" s="42">
        <f t="shared" si="1"/>
        <v>2.638244737780949</v>
      </c>
      <c r="G80" s="6">
        <v>20174</v>
      </c>
      <c r="H80" s="6">
        <v>643</v>
      </c>
      <c r="I80" s="25">
        <f t="shared" si="8"/>
        <v>17.437013996889579</v>
      </c>
      <c r="J80" s="6">
        <v>105</v>
      </c>
      <c r="K80" s="25">
        <f t="shared" si="9"/>
        <v>106.78095238095239</v>
      </c>
      <c r="L80" s="16">
        <v>34</v>
      </c>
      <c r="M80" s="25">
        <f t="shared" si="10"/>
        <v>329.76470588235293</v>
      </c>
      <c r="N80" s="16">
        <v>14</v>
      </c>
      <c r="O80" s="69">
        <f t="shared" si="2"/>
        <v>2913.7142857142858</v>
      </c>
      <c r="P80" s="25">
        <f t="shared" si="11"/>
        <v>800.85714285714289</v>
      </c>
    </row>
    <row r="81" spans="1:16" customFormat="1" ht="15.75" x14ac:dyDescent="0.25">
      <c r="A81" s="1"/>
      <c r="B81" s="17">
        <v>39</v>
      </c>
      <c r="C81" s="27">
        <v>43536</v>
      </c>
      <c r="D81" s="71">
        <v>13868</v>
      </c>
      <c r="E81" s="33">
        <f>IFERROR(C81-D81,"")</f>
        <v>29668</v>
      </c>
      <c r="F81" s="42">
        <f>IFERROR(E81/D81,"")</f>
        <v>2.1393135275454283</v>
      </c>
      <c r="G81" s="6">
        <v>19600</v>
      </c>
      <c r="H81" s="6">
        <v>685</v>
      </c>
      <c r="I81" s="25">
        <f t="shared" si="8"/>
        <v>20.245255474452556</v>
      </c>
      <c r="J81" s="6">
        <v>86</v>
      </c>
      <c r="K81" s="25">
        <f t="shared" si="9"/>
        <v>161.25581395348837</v>
      </c>
      <c r="L81" s="16">
        <v>45</v>
      </c>
      <c r="M81" s="25">
        <f t="shared" si="10"/>
        <v>308.17777777777781</v>
      </c>
      <c r="N81" s="16">
        <v>16</v>
      </c>
      <c r="O81" s="69">
        <f t="shared" si="2"/>
        <v>2721</v>
      </c>
      <c r="P81" s="25">
        <f t="shared" si="11"/>
        <v>866.75</v>
      </c>
    </row>
    <row r="82" spans="1:16" customFormat="1" ht="15.75" x14ac:dyDescent="0.25">
      <c r="A82" s="1"/>
      <c r="B82" s="17">
        <v>40</v>
      </c>
      <c r="C82" s="27">
        <v>33376</v>
      </c>
      <c r="D82" s="71">
        <v>14027</v>
      </c>
      <c r="E82" s="33">
        <f t="shared" si="0"/>
        <v>19349</v>
      </c>
      <c r="F82" s="42">
        <f t="shared" si="1"/>
        <v>1.3794111356669281</v>
      </c>
      <c r="G82" s="6">
        <v>15951</v>
      </c>
      <c r="H82" s="6">
        <v>608</v>
      </c>
      <c r="I82" s="25">
        <f t="shared" si="8"/>
        <v>23.070723684210527</v>
      </c>
      <c r="J82" s="6">
        <v>101</v>
      </c>
      <c r="K82" s="25">
        <f t="shared" si="9"/>
        <v>138.88118811881188</v>
      </c>
      <c r="L82" s="16">
        <v>32</v>
      </c>
      <c r="M82" s="25">
        <f t="shared" si="10"/>
        <v>438.34375</v>
      </c>
      <c r="N82" s="16">
        <v>17</v>
      </c>
      <c r="O82" s="69">
        <f t="shared" si="2"/>
        <v>1963.2941176470588</v>
      </c>
      <c r="P82" s="25">
        <f t="shared" si="11"/>
        <v>825.11764705882354</v>
      </c>
    </row>
    <row r="83" spans="1:16" customFormat="1" ht="15.75" x14ac:dyDescent="0.25">
      <c r="A83" s="1"/>
      <c r="B83" s="17">
        <v>41</v>
      </c>
      <c r="C83" s="27">
        <v>35087</v>
      </c>
      <c r="D83" s="71">
        <v>8039</v>
      </c>
      <c r="E83" s="33">
        <f t="shared" si="0"/>
        <v>27048</v>
      </c>
      <c r="F83" s="42">
        <f t="shared" si="1"/>
        <v>3.364597586764523</v>
      </c>
      <c r="G83" s="6">
        <v>15392</v>
      </c>
      <c r="H83" s="6">
        <v>594</v>
      </c>
      <c r="I83" s="25">
        <f t="shared" si="8"/>
        <v>13.533670033670033</v>
      </c>
      <c r="J83" s="6">
        <v>101</v>
      </c>
      <c r="K83" s="25">
        <f t="shared" si="9"/>
        <v>79.594059405940598</v>
      </c>
      <c r="L83" s="16">
        <v>48</v>
      </c>
      <c r="M83" s="25">
        <f t="shared" si="10"/>
        <v>167.47916666666666</v>
      </c>
      <c r="N83" s="16">
        <v>22</v>
      </c>
      <c r="O83" s="69">
        <f t="shared" si="2"/>
        <v>1594.8636363636363</v>
      </c>
      <c r="P83" s="25">
        <f t="shared" si="11"/>
        <v>365.40909090909093</v>
      </c>
    </row>
    <row r="84" spans="1:16" customFormat="1" ht="15.75" x14ac:dyDescent="0.25">
      <c r="A84" s="1"/>
      <c r="B84" s="17">
        <v>42</v>
      </c>
      <c r="C84" s="27">
        <v>31690</v>
      </c>
      <c r="D84" s="71">
        <v>8257</v>
      </c>
      <c r="E84" s="33">
        <f t="shared" si="0"/>
        <v>23433</v>
      </c>
      <c r="F84" s="42">
        <f t="shared" si="1"/>
        <v>2.8379556739735983</v>
      </c>
      <c r="G84" s="6">
        <v>15180</v>
      </c>
      <c r="H84" s="6">
        <v>612</v>
      </c>
      <c r="I84" s="25">
        <f t="shared" si="8"/>
        <v>13.491830065359476</v>
      </c>
      <c r="J84" s="6">
        <v>94</v>
      </c>
      <c r="K84" s="25">
        <f t="shared" si="9"/>
        <v>87.840425531914889</v>
      </c>
      <c r="L84" s="16">
        <v>44</v>
      </c>
      <c r="M84" s="25">
        <f t="shared" si="10"/>
        <v>187.65909090909091</v>
      </c>
      <c r="N84" s="16">
        <v>18</v>
      </c>
      <c r="O84" s="69">
        <f t="shared" si="2"/>
        <v>1760.5555555555557</v>
      </c>
      <c r="P84" s="25">
        <f t="shared" si="11"/>
        <v>458.72222222222223</v>
      </c>
    </row>
    <row r="85" spans="1:16" customFormat="1" ht="15.75" x14ac:dyDescent="0.25">
      <c r="A85" s="1"/>
      <c r="B85" s="17">
        <v>43</v>
      </c>
      <c r="C85" s="27">
        <v>51502</v>
      </c>
      <c r="D85" s="71">
        <v>11435</v>
      </c>
      <c r="E85" s="33">
        <f t="shared" si="0"/>
        <v>40067</v>
      </c>
      <c r="F85" s="42">
        <f t="shared" si="1"/>
        <v>3.5038915609969394</v>
      </c>
      <c r="G85" s="6">
        <v>19533</v>
      </c>
      <c r="H85" s="6">
        <v>730</v>
      </c>
      <c r="I85" s="25">
        <f t="shared" si="8"/>
        <v>15.664383561643836</v>
      </c>
      <c r="J85" s="6">
        <v>108</v>
      </c>
      <c r="K85" s="25">
        <f t="shared" si="9"/>
        <v>105.87962962962963</v>
      </c>
      <c r="L85" s="16">
        <v>31</v>
      </c>
      <c r="M85" s="25">
        <f t="shared" si="10"/>
        <v>368.87096774193549</v>
      </c>
      <c r="N85" s="16">
        <v>17</v>
      </c>
      <c r="O85" s="69">
        <f t="shared" si="2"/>
        <v>3029.5294117647059</v>
      </c>
      <c r="P85" s="25">
        <f t="shared" si="11"/>
        <v>672.64705882352939</v>
      </c>
    </row>
    <row r="86" spans="1:16" customFormat="1" ht="15.75" x14ac:dyDescent="0.25">
      <c r="A86" s="1"/>
      <c r="B86" s="17">
        <v>44</v>
      </c>
      <c r="C86" s="27">
        <v>27588</v>
      </c>
      <c r="D86" s="71">
        <v>10663</v>
      </c>
      <c r="E86" s="33">
        <f t="shared" si="0"/>
        <v>16925</v>
      </c>
      <c r="F86" s="42">
        <f t="shared" si="1"/>
        <v>1.5872643721279189</v>
      </c>
      <c r="G86" s="6">
        <v>21375</v>
      </c>
      <c r="H86" s="6">
        <v>668</v>
      </c>
      <c r="I86" s="25">
        <f t="shared" si="8"/>
        <v>15.962574850299401</v>
      </c>
      <c r="J86" s="6">
        <v>95</v>
      </c>
      <c r="K86" s="25">
        <f t="shared" si="9"/>
        <v>112.2421052631579</v>
      </c>
      <c r="L86" s="16">
        <v>40</v>
      </c>
      <c r="M86" s="25">
        <f t="shared" si="10"/>
        <v>266.57499999999999</v>
      </c>
      <c r="N86" s="16">
        <v>19</v>
      </c>
      <c r="O86" s="69">
        <f t="shared" si="2"/>
        <v>1452</v>
      </c>
      <c r="P86" s="25">
        <f t="shared" si="11"/>
        <v>561.21052631578948</v>
      </c>
    </row>
    <row r="87" spans="1:16" customFormat="1" ht="15.75" x14ac:dyDescent="0.25">
      <c r="A87" s="1"/>
      <c r="B87" s="17">
        <v>45</v>
      </c>
      <c r="C87" s="27">
        <v>36856</v>
      </c>
      <c r="D87" s="71">
        <v>13750</v>
      </c>
      <c r="E87" s="33">
        <f t="shared" si="0"/>
        <v>23106</v>
      </c>
      <c r="F87" s="42">
        <f t="shared" si="1"/>
        <v>1.6804363636363637</v>
      </c>
      <c r="G87" s="6">
        <v>20225</v>
      </c>
      <c r="H87" s="6">
        <v>752</v>
      </c>
      <c r="I87" s="25">
        <f t="shared" si="8"/>
        <v>18.284574468085108</v>
      </c>
      <c r="J87" s="6">
        <v>86</v>
      </c>
      <c r="K87" s="25">
        <f t="shared" si="9"/>
        <v>159.88372093023256</v>
      </c>
      <c r="L87" s="16">
        <v>49</v>
      </c>
      <c r="M87" s="25">
        <f t="shared" si="10"/>
        <v>280.61224489795916</v>
      </c>
      <c r="N87" s="16">
        <v>13</v>
      </c>
      <c r="O87" s="69">
        <f t="shared" si="2"/>
        <v>2835.0769230769229</v>
      </c>
      <c r="P87" s="25">
        <f t="shared" si="11"/>
        <v>1057.6923076923076</v>
      </c>
    </row>
    <row r="88" spans="1:16" customFormat="1" ht="15.75" x14ac:dyDescent="0.25">
      <c r="A88" s="1"/>
      <c r="B88" s="17">
        <v>46</v>
      </c>
      <c r="C88" s="27">
        <v>29343</v>
      </c>
      <c r="D88" s="71">
        <v>12668</v>
      </c>
      <c r="E88" s="33">
        <f t="shared" si="0"/>
        <v>16675</v>
      </c>
      <c r="F88" s="42">
        <f t="shared" si="1"/>
        <v>1.3163088095989897</v>
      </c>
      <c r="G88" s="6">
        <v>14903</v>
      </c>
      <c r="H88" s="6">
        <v>680</v>
      </c>
      <c r="I88" s="25">
        <f t="shared" si="8"/>
        <v>18.629411764705882</v>
      </c>
      <c r="J88" s="6">
        <v>97</v>
      </c>
      <c r="K88" s="25">
        <f t="shared" si="9"/>
        <v>130.5979381443299</v>
      </c>
      <c r="L88" s="16">
        <v>45</v>
      </c>
      <c r="M88" s="25">
        <f t="shared" si="10"/>
        <v>281.51111111111112</v>
      </c>
      <c r="N88" s="16">
        <v>20</v>
      </c>
      <c r="O88" s="69">
        <f t="shared" si="2"/>
        <v>1467.15</v>
      </c>
      <c r="P88" s="25">
        <f t="shared" si="11"/>
        <v>633.4</v>
      </c>
    </row>
    <row r="89" spans="1:16" customFormat="1" ht="15.75" x14ac:dyDescent="0.25">
      <c r="A89" s="1"/>
      <c r="B89" s="17">
        <v>47</v>
      </c>
      <c r="C89" s="27">
        <v>47677</v>
      </c>
      <c r="D89" s="71">
        <v>12186</v>
      </c>
      <c r="E89" s="33">
        <f t="shared" si="0"/>
        <v>35491</v>
      </c>
      <c r="F89" s="42">
        <f t="shared" si="1"/>
        <v>2.9124405054981124</v>
      </c>
      <c r="G89" s="6">
        <v>17533</v>
      </c>
      <c r="H89" s="6">
        <v>658</v>
      </c>
      <c r="I89" s="25">
        <f t="shared" si="8"/>
        <v>18.519756838905774</v>
      </c>
      <c r="J89" s="6">
        <v>118</v>
      </c>
      <c r="K89" s="25">
        <f t="shared" si="9"/>
        <v>103.27118644067797</v>
      </c>
      <c r="L89" s="16">
        <v>32</v>
      </c>
      <c r="M89" s="25">
        <f t="shared" si="10"/>
        <v>380.8125</v>
      </c>
      <c r="N89" s="16">
        <v>19</v>
      </c>
      <c r="O89" s="69">
        <f t="shared" si="2"/>
        <v>2509.3157894736842</v>
      </c>
      <c r="P89" s="25">
        <f t="shared" si="11"/>
        <v>641.36842105263156</v>
      </c>
    </row>
    <row r="90" spans="1:16" customFormat="1" ht="15.75" x14ac:dyDescent="0.25">
      <c r="A90" s="1"/>
      <c r="B90" s="17">
        <v>48</v>
      </c>
      <c r="C90" s="27">
        <v>48461</v>
      </c>
      <c r="D90" s="71">
        <v>7469</v>
      </c>
      <c r="E90" s="33">
        <f t="shared" si="0"/>
        <v>40992</v>
      </c>
      <c r="F90" s="42">
        <f t="shared" si="1"/>
        <v>5.4882849109653229</v>
      </c>
      <c r="G90" s="6">
        <v>20465</v>
      </c>
      <c r="H90" s="6">
        <v>658</v>
      </c>
      <c r="I90" s="25">
        <f t="shared" si="8"/>
        <v>11.351063829787234</v>
      </c>
      <c r="J90" s="6">
        <v>101</v>
      </c>
      <c r="K90" s="25">
        <f t="shared" si="9"/>
        <v>73.950495049504951</v>
      </c>
      <c r="L90" s="16">
        <v>39</v>
      </c>
      <c r="M90" s="25">
        <f t="shared" si="10"/>
        <v>191.51282051282053</v>
      </c>
      <c r="N90" s="16">
        <v>20</v>
      </c>
      <c r="O90" s="69">
        <f t="shared" si="2"/>
        <v>2423.0500000000002</v>
      </c>
      <c r="P90" s="25">
        <f t="shared" si="11"/>
        <v>373.45</v>
      </c>
    </row>
    <row r="91" spans="1:16" customFormat="1" ht="15.75" x14ac:dyDescent="0.25">
      <c r="A91" s="1"/>
      <c r="B91" s="17">
        <v>49</v>
      </c>
      <c r="C91" s="27">
        <v>42943</v>
      </c>
      <c r="D91" s="71">
        <v>13387</v>
      </c>
      <c r="E91" s="33">
        <f t="shared" si="0"/>
        <v>29556</v>
      </c>
      <c r="F91" s="42">
        <f t="shared" si="1"/>
        <v>2.207813550459401</v>
      </c>
      <c r="G91" s="6">
        <v>20366</v>
      </c>
      <c r="H91" s="6">
        <v>816</v>
      </c>
      <c r="I91" s="25">
        <f t="shared" si="8"/>
        <v>16.405637254901961</v>
      </c>
      <c r="J91" s="6">
        <v>102</v>
      </c>
      <c r="K91" s="25">
        <f t="shared" si="9"/>
        <v>131.24509803921569</v>
      </c>
      <c r="L91" s="16">
        <v>34</v>
      </c>
      <c r="M91" s="25">
        <f t="shared" si="10"/>
        <v>393.73529411764707</v>
      </c>
      <c r="N91" s="16">
        <v>21</v>
      </c>
      <c r="O91" s="69">
        <f t="shared" si="2"/>
        <v>2044.9047619047619</v>
      </c>
      <c r="P91" s="25">
        <f t="shared" si="11"/>
        <v>637.47619047619048</v>
      </c>
    </row>
    <row r="92" spans="1:16" customFormat="1" ht="15.75" x14ac:dyDescent="0.25">
      <c r="A92" s="1"/>
      <c r="B92" s="17">
        <v>50</v>
      </c>
      <c r="C92" s="27">
        <v>49940</v>
      </c>
      <c r="D92" s="71">
        <v>13705</v>
      </c>
      <c r="E92" s="33">
        <f t="shared" si="0"/>
        <v>36235</v>
      </c>
      <c r="F92" s="42">
        <f t="shared" si="1"/>
        <v>2.6439255746078074</v>
      </c>
      <c r="G92" s="6">
        <v>17090</v>
      </c>
      <c r="H92" s="6">
        <v>618</v>
      </c>
      <c r="I92" s="25">
        <f t="shared" si="8"/>
        <v>22.176375404530745</v>
      </c>
      <c r="J92" s="6">
        <v>103</v>
      </c>
      <c r="K92" s="25">
        <f t="shared" si="9"/>
        <v>133.05825242718447</v>
      </c>
      <c r="L92" s="16">
        <v>46</v>
      </c>
      <c r="M92" s="25">
        <f t="shared" si="10"/>
        <v>297.93478260869563</v>
      </c>
      <c r="N92" s="16">
        <v>21</v>
      </c>
      <c r="O92" s="69">
        <f t="shared" si="2"/>
        <v>2378.0952380952381</v>
      </c>
      <c r="P92" s="25">
        <f t="shared" si="11"/>
        <v>652.61904761904759</v>
      </c>
    </row>
    <row r="93" spans="1:16" customFormat="1" ht="15.75" x14ac:dyDescent="0.25">
      <c r="A93" s="1"/>
      <c r="B93" s="17">
        <v>51</v>
      </c>
      <c r="C93" s="27">
        <v>49397</v>
      </c>
      <c r="D93" s="71">
        <v>10114</v>
      </c>
      <c r="E93" s="33">
        <f t="shared" si="0"/>
        <v>39283</v>
      </c>
      <c r="F93" s="42">
        <f t="shared" si="1"/>
        <v>3.8840221475182917</v>
      </c>
      <c r="G93" s="6">
        <v>17109</v>
      </c>
      <c r="H93" s="6">
        <v>675</v>
      </c>
      <c r="I93" s="25">
        <f t="shared" si="8"/>
        <v>14.983703703703704</v>
      </c>
      <c r="J93" s="6">
        <v>118</v>
      </c>
      <c r="K93" s="25">
        <f t="shared" si="9"/>
        <v>85.711864406779668</v>
      </c>
      <c r="L93" s="16">
        <v>35</v>
      </c>
      <c r="M93" s="25">
        <f t="shared" si="10"/>
        <v>288.97142857142859</v>
      </c>
      <c r="N93" s="16">
        <v>13</v>
      </c>
      <c r="O93" s="69">
        <f t="shared" si="2"/>
        <v>3799.7692307692309</v>
      </c>
      <c r="P93" s="25">
        <f t="shared" si="11"/>
        <v>778</v>
      </c>
    </row>
    <row r="94" spans="1:16" customFormat="1" ht="16.5" thickBot="1" x14ac:dyDescent="0.3">
      <c r="A94" s="1"/>
      <c r="B94" s="21">
        <v>52</v>
      </c>
      <c r="C94" s="28">
        <v>56058</v>
      </c>
      <c r="D94" s="72">
        <v>14238</v>
      </c>
      <c r="E94" s="34">
        <f t="shared" si="0"/>
        <v>41820</v>
      </c>
      <c r="F94" s="43">
        <f t="shared" si="1"/>
        <v>2.9372102823430257</v>
      </c>
      <c r="G94" s="22">
        <v>17986</v>
      </c>
      <c r="H94" s="22">
        <v>711</v>
      </c>
      <c r="I94" s="26">
        <f t="shared" si="8"/>
        <v>20.025316455696203</v>
      </c>
      <c r="J94" s="22">
        <v>111</v>
      </c>
      <c r="K94" s="26">
        <f t="shared" si="9"/>
        <v>128.27027027027026</v>
      </c>
      <c r="L94" s="23">
        <v>44</v>
      </c>
      <c r="M94" s="26">
        <f t="shared" si="10"/>
        <v>323.59090909090907</v>
      </c>
      <c r="N94" s="23">
        <v>17</v>
      </c>
      <c r="O94" s="70">
        <f t="shared" si="2"/>
        <v>3297.5294117647059</v>
      </c>
      <c r="P94" s="26">
        <f t="shared" si="11"/>
        <v>837.52941176470586</v>
      </c>
    </row>
    <row r="95" spans="1:16" customFormat="1" ht="24" customHeight="1" x14ac:dyDescent="0.3">
      <c r="A95" s="1"/>
      <c r="B95" s="5"/>
      <c r="D95" s="5"/>
      <c r="E95" s="5"/>
      <c r="G95" s="5"/>
      <c r="H95" s="5"/>
      <c r="I95" s="5"/>
      <c r="J95" s="5"/>
      <c r="K95" s="5"/>
      <c r="L95" s="5"/>
      <c r="M95" s="5"/>
      <c r="O95" s="5"/>
      <c r="P95" s="5"/>
    </row>
    <row r="96" spans="1:16" ht="30.95" customHeight="1" x14ac:dyDescent="0.2">
      <c r="B96" s="30" t="s">
        <v>37</v>
      </c>
      <c r="D96" s="7" t="s">
        <v>22</v>
      </c>
      <c r="E96" s="7"/>
    </row>
    <row r="97" spans="1:16" customFormat="1" ht="50.1" customHeight="1" x14ac:dyDescent="0.3">
      <c r="A97" s="1"/>
      <c r="B97" s="5"/>
      <c r="C97" s="15" t="s">
        <v>24</v>
      </c>
      <c r="D97" s="15" t="s">
        <v>25</v>
      </c>
      <c r="E97" s="15" t="s">
        <v>26</v>
      </c>
      <c r="F97" s="29" t="s">
        <v>38</v>
      </c>
      <c r="G97" s="15" t="s">
        <v>27</v>
      </c>
      <c r="H97" s="15" t="s">
        <v>28</v>
      </c>
      <c r="I97" s="29" t="s">
        <v>39</v>
      </c>
      <c r="J97" s="15" t="s">
        <v>30</v>
      </c>
      <c r="K97" s="29" t="s">
        <v>40</v>
      </c>
      <c r="L97" s="15" t="s">
        <v>32</v>
      </c>
      <c r="M97" s="29" t="s">
        <v>41</v>
      </c>
      <c r="N97" s="15" t="s">
        <v>34</v>
      </c>
      <c r="O97" s="29" t="s">
        <v>56</v>
      </c>
      <c r="P97" s="29" t="s">
        <v>42</v>
      </c>
    </row>
    <row r="98" spans="1:16" s="4" customFormat="1" ht="36" customHeight="1" x14ac:dyDescent="0.25">
      <c r="A98" s="3"/>
      <c r="B98" s="18" t="s">
        <v>0</v>
      </c>
      <c r="C98" s="31">
        <f>SUM(C43:C94)</f>
        <v>2139888</v>
      </c>
      <c r="D98" s="32">
        <f>SUM(D43:D94)</f>
        <v>555025</v>
      </c>
      <c r="E98" s="32">
        <f>SUM(E43:E94)</f>
        <v>1584863</v>
      </c>
      <c r="F98" s="44">
        <f>IFERROR(AVERAGE(F43:F94),"")</f>
        <v>3.0752930486291401</v>
      </c>
      <c r="G98" s="19">
        <f>SUM(G43:G94)</f>
        <v>959696</v>
      </c>
      <c r="H98" s="19">
        <f>SUM(H43:H94)</f>
        <v>35337</v>
      </c>
      <c r="I98" s="35">
        <f>IFERROR(AVERAGE(I43:I94),"")</f>
        <v>15.770396723339527</v>
      </c>
      <c r="J98" s="19">
        <f>SUM(J43:J94)</f>
        <v>5232</v>
      </c>
      <c r="K98" s="35">
        <f>IFERROR(AVERAGE(K43:K94),"")</f>
        <v>107.52309418517933</v>
      </c>
      <c r="L98" s="19">
        <f>SUM(L43:L94)</f>
        <v>2062</v>
      </c>
      <c r="M98" s="35">
        <f>IFERROR(AVERAGE(M43:M94),"")</f>
        <v>277.77371849421138</v>
      </c>
      <c r="N98" s="19">
        <f>SUM(N43:N94)</f>
        <v>937</v>
      </c>
      <c r="O98" s="35">
        <f>IFERROR(AVERAGE(O43:O94),"")</f>
        <v>2345.1607657801405</v>
      </c>
      <c r="P98" s="35">
        <f>IFERROR(AVERAGE(P43:P94),"")</f>
        <v>608.08067188973212</v>
      </c>
    </row>
    <row r="99" spans="1:16" s="4" customFormat="1" ht="36" customHeight="1" x14ac:dyDescent="0.25">
      <c r="A99" s="3"/>
      <c r="B99" s="18" t="s">
        <v>13</v>
      </c>
      <c r="C99" s="38">
        <v>850000</v>
      </c>
      <c r="D99" s="38">
        <v>450000</v>
      </c>
      <c r="E99" s="38">
        <v>350000</v>
      </c>
      <c r="F99" s="45">
        <v>5</v>
      </c>
      <c r="G99" s="8">
        <v>500000</v>
      </c>
      <c r="H99" s="9">
        <v>18500</v>
      </c>
      <c r="I99" s="36">
        <v>17.5</v>
      </c>
      <c r="J99" s="8">
        <v>3100</v>
      </c>
      <c r="K99" s="36">
        <v>131</v>
      </c>
      <c r="L99" s="8">
        <v>1100</v>
      </c>
      <c r="M99" s="36">
        <v>290</v>
      </c>
      <c r="N99" s="8">
        <v>450</v>
      </c>
      <c r="O99" s="36">
        <v>1850</v>
      </c>
      <c r="P99" s="36">
        <v>800</v>
      </c>
    </row>
    <row r="100" spans="1:16" s="4" customFormat="1" ht="36" customHeight="1" x14ac:dyDescent="0.25">
      <c r="A100" s="3"/>
      <c r="B100" s="18" t="s">
        <v>43</v>
      </c>
      <c r="C100" s="20">
        <f t="shared" ref="C100:P100" si="12">IFERROR(C98/C99,"")</f>
        <v>2.5175152941176471</v>
      </c>
      <c r="D100" s="20">
        <f t="shared" si="12"/>
        <v>1.2333888888888889</v>
      </c>
      <c r="E100" s="20">
        <f t="shared" si="12"/>
        <v>4.5281799999999999</v>
      </c>
      <c r="F100" s="20">
        <f t="shared" si="12"/>
        <v>0.61505860972582804</v>
      </c>
      <c r="G100" s="20">
        <f t="shared" si="12"/>
        <v>1.919392</v>
      </c>
      <c r="H100" s="20">
        <f t="shared" si="12"/>
        <v>1.9101081081081082</v>
      </c>
      <c r="I100" s="20">
        <f t="shared" si="12"/>
        <v>0.90116552704797293</v>
      </c>
      <c r="J100" s="20">
        <f t="shared" si="12"/>
        <v>1.687741935483871</v>
      </c>
      <c r="K100" s="20">
        <f t="shared" si="12"/>
        <v>0.82078697851281934</v>
      </c>
      <c r="L100" s="20">
        <f t="shared" si="12"/>
        <v>1.8745454545454545</v>
      </c>
      <c r="M100" s="20">
        <f t="shared" si="12"/>
        <v>0.95784040860072894</v>
      </c>
      <c r="N100" s="20">
        <f t="shared" si="12"/>
        <v>2.0822222222222222</v>
      </c>
      <c r="O100" s="20">
        <f t="shared" si="12"/>
        <v>1.2676544679892652</v>
      </c>
      <c r="P100" s="20">
        <f t="shared" si="12"/>
        <v>0.76010083986216515</v>
      </c>
    </row>
    <row r="101" spans="1:16" customFormat="1" ht="24" customHeight="1" x14ac:dyDescent="0.3">
      <c r="A101" s="1"/>
      <c r="B101" s="5"/>
      <c r="D101" s="5"/>
      <c r="E101" s="5"/>
      <c r="G101" s="5"/>
      <c r="H101" s="5"/>
      <c r="I101" s="5"/>
      <c r="J101" s="5"/>
      <c r="K101" s="5"/>
      <c r="L101" s="5"/>
      <c r="M101" s="5"/>
      <c r="O101" s="5"/>
      <c r="P101" s="5"/>
    </row>
    <row r="102" spans="1:16" ht="30.95" customHeight="1" x14ac:dyDescent="0.2">
      <c r="B102" s="30" t="s">
        <v>44</v>
      </c>
      <c r="E102" s="7"/>
    </row>
    <row r="103" spans="1:16" ht="35.1" customHeight="1" x14ac:dyDescent="0.3">
      <c r="B103" s="15" t="s">
        <v>45</v>
      </c>
      <c r="C103" s="15" t="s">
        <v>36</v>
      </c>
      <c r="D103" s="15" t="s">
        <v>46</v>
      </c>
      <c r="E103" s="81"/>
      <c r="F103" s="81"/>
      <c r="G103" s="81"/>
      <c r="H103" s="81"/>
      <c r="I103" s="81"/>
      <c r="J103" s="81"/>
      <c r="K103" s="81"/>
      <c r="L103" s="81"/>
      <c r="M103" s="81"/>
      <c r="N103" s="81"/>
      <c r="O103" s="81"/>
      <c r="P103" s="81"/>
    </row>
    <row r="104" spans="1:16" ht="35.1" customHeight="1" x14ac:dyDescent="0.3">
      <c r="B104" s="83" t="s">
        <v>47</v>
      </c>
      <c r="C104" s="82">
        <v>451</v>
      </c>
      <c r="D104" s="82">
        <v>813</v>
      </c>
      <c r="E104" s="81"/>
      <c r="F104" s="81"/>
      <c r="G104" s="81"/>
      <c r="H104" s="81"/>
      <c r="I104" s="81"/>
      <c r="J104" s="81"/>
      <c r="K104" s="81"/>
      <c r="L104" s="81"/>
      <c r="M104" s="81"/>
      <c r="N104" s="81"/>
      <c r="O104" s="81"/>
      <c r="P104" s="81"/>
    </row>
    <row r="105" spans="1:16" ht="35.1" customHeight="1" x14ac:dyDescent="0.3">
      <c r="B105" s="83" t="s">
        <v>48</v>
      </c>
      <c r="C105" s="82">
        <v>711</v>
      </c>
      <c r="D105" s="82">
        <v>2541</v>
      </c>
      <c r="E105" s="81"/>
      <c r="F105" s="81"/>
      <c r="G105" s="81"/>
      <c r="H105" s="81"/>
      <c r="I105" s="81"/>
      <c r="J105" s="81"/>
      <c r="K105" s="81"/>
      <c r="L105" s="81"/>
      <c r="M105" s="81"/>
      <c r="N105" s="81"/>
      <c r="O105" s="81"/>
      <c r="P105" s="81"/>
    </row>
    <row r="106" spans="1:16" ht="35.1" customHeight="1" x14ac:dyDescent="0.3">
      <c r="B106" s="83" t="s">
        <v>49</v>
      </c>
      <c r="C106" s="82">
        <v>615</v>
      </c>
      <c r="D106" s="82">
        <v>3577</v>
      </c>
      <c r="E106" s="81"/>
      <c r="F106" s="81"/>
      <c r="G106" s="81"/>
      <c r="H106" s="81"/>
      <c r="I106" s="81"/>
      <c r="J106" s="81"/>
      <c r="K106" s="81"/>
      <c r="L106" s="81"/>
      <c r="M106" s="81"/>
      <c r="N106" s="81"/>
      <c r="O106" s="81"/>
      <c r="P106" s="81"/>
    </row>
    <row r="107" spans="1:16" ht="35.1" customHeight="1" x14ac:dyDescent="0.3">
      <c r="B107" s="83" t="s">
        <v>50</v>
      </c>
      <c r="C107" s="82">
        <v>475</v>
      </c>
      <c r="D107" s="82">
        <v>1240</v>
      </c>
      <c r="E107" s="81"/>
      <c r="F107" s="81"/>
      <c r="G107" s="81"/>
      <c r="H107" s="81"/>
      <c r="I107" s="81"/>
      <c r="J107" s="81"/>
      <c r="K107" s="81"/>
      <c r="L107" s="81"/>
      <c r="M107" s="81"/>
      <c r="N107" s="81"/>
      <c r="O107" s="81"/>
      <c r="P107" s="81"/>
    </row>
    <row r="108" spans="1:16" ht="35.1" customHeight="1" x14ac:dyDescent="0.3">
      <c r="B108" s="83" t="s">
        <v>51</v>
      </c>
      <c r="C108" s="82">
        <v>585</v>
      </c>
      <c r="D108" s="82">
        <v>3100</v>
      </c>
      <c r="E108" s="81"/>
      <c r="F108" s="81"/>
      <c r="G108" s="81"/>
      <c r="H108" s="81"/>
      <c r="I108" s="81"/>
      <c r="J108" s="81"/>
      <c r="K108" s="81"/>
      <c r="L108" s="81"/>
      <c r="M108" s="81"/>
      <c r="N108" s="81"/>
      <c r="O108" s="81"/>
      <c r="P108" s="81"/>
    </row>
    <row r="109" spans="1:16" ht="35.1" customHeight="1" x14ac:dyDescent="0.3">
      <c r="B109" s="83" t="s">
        <v>52</v>
      </c>
      <c r="C109" s="82">
        <v>813</v>
      </c>
      <c r="D109" s="82">
        <v>2800</v>
      </c>
      <c r="E109" s="81"/>
      <c r="F109" s="81"/>
      <c r="G109" s="81"/>
      <c r="H109" s="81"/>
      <c r="I109" s="81"/>
      <c r="J109" s="81"/>
      <c r="K109" s="81"/>
      <c r="L109" s="81"/>
      <c r="M109" s="81"/>
      <c r="N109" s="81"/>
      <c r="O109" s="81"/>
      <c r="P109" s="81"/>
    </row>
    <row r="110" spans="1:16" ht="16.5" x14ac:dyDescent="0.3">
      <c r="B110" s="81"/>
      <c r="C110" s="81"/>
      <c r="D110" s="81"/>
      <c r="E110" s="81"/>
      <c r="F110" s="81"/>
      <c r="G110" s="81"/>
      <c r="H110" s="81"/>
      <c r="I110" s="81"/>
      <c r="J110" s="81"/>
      <c r="K110" s="81"/>
      <c r="L110" s="81"/>
      <c r="M110" s="81"/>
      <c r="N110" s="81"/>
      <c r="O110" s="81"/>
      <c r="P110" s="81"/>
    </row>
    <row r="111" spans="1:16" customFormat="1" ht="50.1" customHeight="1" x14ac:dyDescent="0.25">
      <c r="B111" s="84" t="s">
        <v>55</v>
      </c>
      <c r="C111" s="84"/>
      <c r="D111" s="84"/>
      <c r="E111" s="84"/>
      <c r="F111" s="84"/>
      <c r="G111" s="84"/>
      <c r="H111" s="84"/>
      <c r="I111" s="84"/>
      <c r="J111" s="84"/>
      <c r="K111" s="84"/>
      <c r="L111" s="84"/>
      <c r="M111" s="84"/>
      <c r="N111" s="84"/>
      <c r="O111" s="84"/>
      <c r="P111" s="84"/>
    </row>
  </sheetData>
  <mergeCells count="49">
    <mergeCell ref="E2:H2"/>
    <mergeCell ref="B2:D2"/>
    <mergeCell ref="H4:I4"/>
    <mergeCell ref="B7:D7"/>
    <mergeCell ref="B10:C10"/>
    <mergeCell ref="E5:G5"/>
    <mergeCell ref="E6:G6"/>
    <mergeCell ref="E7:G7"/>
    <mergeCell ref="E10:F10"/>
    <mergeCell ref="O4:P4"/>
    <mergeCell ref="B22:D22"/>
    <mergeCell ref="H8:I8"/>
    <mergeCell ref="K8:L8"/>
    <mergeCell ref="K5:L5"/>
    <mergeCell ref="K6:L6"/>
    <mergeCell ref="K7:L7"/>
    <mergeCell ref="E11:F11"/>
    <mergeCell ref="H5:J5"/>
    <mergeCell ref="H6:J6"/>
    <mergeCell ref="H7:J7"/>
    <mergeCell ref="H9:I9"/>
    <mergeCell ref="H10:I10"/>
    <mergeCell ref="H11:I11"/>
    <mergeCell ref="B5:D5"/>
    <mergeCell ref="B6:D6"/>
    <mergeCell ref="M5:N5"/>
    <mergeCell ref="M6:N6"/>
    <mergeCell ref="M7:N7"/>
    <mergeCell ref="M12:N12"/>
    <mergeCell ref="O9:P9"/>
    <mergeCell ref="O5:P5"/>
    <mergeCell ref="O6:P6"/>
    <mergeCell ref="O8:P8"/>
    <mergeCell ref="B111:P111"/>
    <mergeCell ref="O7:P7"/>
    <mergeCell ref="O12:P12"/>
    <mergeCell ref="E20:J20"/>
    <mergeCell ref="K20:P20"/>
    <mergeCell ref="B37:C37"/>
    <mergeCell ref="B38:C38"/>
    <mergeCell ref="B34:D34"/>
    <mergeCell ref="B33:D33"/>
    <mergeCell ref="B32:D32"/>
    <mergeCell ref="B27:C27"/>
    <mergeCell ref="B28:C28"/>
    <mergeCell ref="B24:D24"/>
    <mergeCell ref="B23:D23"/>
    <mergeCell ref="B11:C11"/>
    <mergeCell ref="H12:I12"/>
  </mergeCells>
  <hyperlinks>
    <hyperlink ref="B111:P111" r:id="rId1" display="HAGA CLIC AQUÍ PARA CREAR EN SMARTSHEET" xr:uid="{3A9C1A1F-25AF-6C4D-939E-5A9628FC067F}"/>
  </hyperlinks>
  <pageMargins left="0.4" right="0.4" top="0.4" bottom="0.4" header="0" footer="0"/>
  <pageSetup paperSize="3" scale="86" fitToHeight="0" orientation="landscape" horizontalDpi="1200" verticalDpi="1200" r:id="rId2"/>
  <rowBreaks count="2" manualBreakCount="2">
    <brk id="19" min="1" max="15" man="1"/>
    <brk id="95" max="16383" man="1"/>
  </rowBreaks>
  <ignoredErrors>
    <ignoredError sqref="F98 I98 J98:K98 L98:N98 O11 L11:M11" 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0ECD2-CBE5-334A-9C70-40BC6D730D3E}">
  <sheetPr>
    <tabColor theme="3" tint="0.79998168889431442"/>
    <pageSetUpPr fitToPage="1"/>
  </sheetPr>
  <dimension ref="A1:IF110"/>
  <sheetViews>
    <sheetView showGridLines="0" zoomScaleNormal="100" workbookViewId="0">
      <selection activeCell="O102" sqref="O102"/>
    </sheetView>
  </sheetViews>
  <sheetFormatPr defaultColWidth="10.875" defaultRowHeight="15" x14ac:dyDescent="0.2"/>
  <cols>
    <col min="1" max="1" width="3.375" style="1" customWidth="1"/>
    <col min="2" max="2" width="18.625" style="1" customWidth="1"/>
    <col min="3" max="3" width="21.25" style="1" customWidth="1"/>
    <col min="4" max="4" width="15.75" style="1" customWidth="1"/>
    <col min="5" max="7" width="17.5" style="1" customWidth="1"/>
    <col min="8" max="8" width="14.875" style="1" customWidth="1"/>
    <col min="9" max="9" width="15.625" style="1" customWidth="1"/>
    <col min="10" max="10" width="16.875" style="1" customWidth="1"/>
    <col min="11" max="11" width="14.875" style="1" customWidth="1"/>
    <col min="12" max="12" width="16.25" style="1" customWidth="1"/>
    <col min="13" max="14" width="17.125" style="1" customWidth="1"/>
    <col min="15" max="16" width="14.875" style="1" customWidth="1"/>
    <col min="17" max="17" width="3" style="1" customWidth="1"/>
    <col min="18" max="16384" width="10.875" style="1"/>
  </cols>
  <sheetData>
    <row r="1" spans="1:240" s="14" customFormat="1" ht="42" customHeight="1" x14ac:dyDescent="0.25">
      <c r="A1" s="12"/>
      <c r="B1" s="24" t="s">
        <v>4</v>
      </c>
      <c r="C1"/>
      <c r="D1"/>
      <c r="E1"/>
      <c r="F1" s="12"/>
      <c r="G1" s="13"/>
      <c r="H1" s="41" t="s">
        <v>5</v>
      </c>
      <c r="I1"/>
      <c r="J1" s="12"/>
      <c r="K1"/>
      <c r="L1" s="12"/>
      <c r="M1"/>
      <c r="N1"/>
      <c r="O1"/>
      <c r="P1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  <c r="FE1" s="12"/>
      <c r="FF1" s="12"/>
      <c r="FG1" s="12"/>
      <c r="FH1" s="12"/>
      <c r="FI1" s="12"/>
      <c r="FJ1" s="12"/>
      <c r="FK1" s="12"/>
      <c r="FL1" s="12"/>
      <c r="FM1" s="12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12"/>
      <c r="GL1" s="12"/>
      <c r="GM1" s="12"/>
      <c r="GN1" s="12"/>
      <c r="GO1" s="12"/>
      <c r="GP1" s="12"/>
      <c r="GQ1" s="12"/>
      <c r="GR1" s="12"/>
      <c r="GS1" s="12"/>
      <c r="GT1" s="12"/>
      <c r="GU1" s="12"/>
      <c r="GV1" s="12"/>
      <c r="GW1" s="12"/>
      <c r="GX1" s="12"/>
      <c r="GY1" s="12"/>
      <c r="GZ1" s="12"/>
      <c r="HA1" s="12"/>
      <c r="HB1" s="12"/>
      <c r="HC1" s="12"/>
      <c r="HD1" s="12"/>
      <c r="HE1" s="12"/>
      <c r="HF1" s="12"/>
      <c r="HG1" s="12"/>
      <c r="HH1" s="12"/>
      <c r="HI1" s="12"/>
      <c r="HJ1" s="12"/>
      <c r="HK1" s="12"/>
      <c r="HL1" s="12"/>
      <c r="HM1" s="12"/>
      <c r="HN1" s="12"/>
      <c r="HO1" s="12"/>
      <c r="HP1" s="12"/>
      <c r="HQ1" s="12"/>
      <c r="HR1" s="12"/>
      <c r="HS1" s="12"/>
      <c r="HT1" s="12"/>
      <c r="HU1" s="12"/>
      <c r="HV1" s="12"/>
      <c r="HW1" s="12"/>
      <c r="HX1" s="12"/>
      <c r="HY1" s="12"/>
      <c r="HZ1" s="12"/>
      <c r="IA1" s="12"/>
      <c r="IB1" s="12"/>
      <c r="IC1" s="12"/>
      <c r="ID1" s="12"/>
      <c r="IE1" s="12"/>
      <c r="IF1" s="12"/>
    </row>
    <row r="2" spans="1:240" s="14" customFormat="1" ht="42" customHeight="1" x14ac:dyDescent="0.25">
      <c r="A2" s="12"/>
      <c r="B2" s="120" t="s">
        <v>6</v>
      </c>
      <c r="C2" s="121"/>
      <c r="D2" s="122"/>
      <c r="E2" s="117" t="s">
        <v>7</v>
      </c>
      <c r="F2" s="118"/>
      <c r="G2" s="118"/>
      <c r="H2" s="119"/>
      <c r="I2"/>
      <c r="J2" s="12"/>
      <c r="K2"/>
      <c r="L2" s="12"/>
      <c r="M2"/>
      <c r="N2"/>
      <c r="O2"/>
      <c r="P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2"/>
      <c r="GN2" s="12"/>
      <c r="GO2" s="12"/>
      <c r="GP2" s="12"/>
      <c r="GQ2" s="12"/>
      <c r="GR2" s="12"/>
      <c r="GS2" s="12"/>
      <c r="GT2" s="12"/>
      <c r="GU2" s="12"/>
      <c r="GV2" s="12"/>
      <c r="GW2" s="12"/>
      <c r="GX2" s="12"/>
      <c r="GY2" s="12"/>
      <c r="GZ2" s="12"/>
      <c r="HA2" s="12"/>
      <c r="HB2" s="12"/>
      <c r="HC2" s="12"/>
      <c r="HD2" s="12"/>
      <c r="HE2" s="12"/>
      <c r="HF2" s="12"/>
      <c r="HG2" s="12"/>
      <c r="HH2" s="12"/>
      <c r="HI2" s="12"/>
      <c r="HJ2" s="12"/>
      <c r="HK2" s="12"/>
      <c r="HL2" s="12"/>
      <c r="HM2" s="12"/>
      <c r="HN2" s="12"/>
      <c r="HO2" s="12"/>
      <c r="HP2" s="12"/>
      <c r="HQ2" s="12"/>
      <c r="HR2" s="12"/>
      <c r="HS2" s="12"/>
      <c r="HT2" s="12"/>
      <c r="HU2" s="12"/>
      <c r="HV2" s="12"/>
      <c r="HW2" s="12"/>
      <c r="HX2" s="12"/>
      <c r="HY2" s="12"/>
      <c r="HZ2" s="12"/>
      <c r="IA2" s="12"/>
      <c r="IB2" s="12"/>
      <c r="IC2" s="12"/>
      <c r="ID2" s="12"/>
      <c r="IE2" s="12"/>
      <c r="IF2" s="12"/>
    </row>
    <row r="3" spans="1:240" ht="8.1" customHeight="1" x14ac:dyDescent="0.2"/>
    <row r="4" spans="1:240" ht="5.0999999999999996" customHeight="1" x14ac:dyDescent="0.25">
      <c r="B4" s="46"/>
      <c r="C4" s="46"/>
      <c r="D4" s="46"/>
      <c r="E4" s="47"/>
      <c r="F4" s="47"/>
      <c r="G4" s="47"/>
      <c r="H4" s="98"/>
      <c r="I4" s="98"/>
      <c r="J4" s="48"/>
      <c r="K4" s="49"/>
      <c r="L4" s="49"/>
      <c r="M4" s="60"/>
      <c r="N4" s="60"/>
      <c r="O4" s="86"/>
      <c r="P4" s="86"/>
    </row>
    <row r="5" spans="1:240" ht="9.9499999999999993" customHeight="1" x14ac:dyDescent="0.25">
      <c r="B5" s="115"/>
      <c r="C5" s="115"/>
      <c r="D5" s="115"/>
      <c r="E5" s="125"/>
      <c r="F5" s="125"/>
      <c r="G5" s="125"/>
      <c r="H5" s="106"/>
      <c r="I5" s="106"/>
      <c r="J5" s="106"/>
      <c r="K5" s="107"/>
      <c r="L5" s="107"/>
      <c r="M5" s="99"/>
      <c r="N5" s="99"/>
      <c r="O5" s="103"/>
      <c r="P5" s="103"/>
    </row>
    <row r="6" spans="1:240" ht="21.95" customHeight="1" x14ac:dyDescent="0.2">
      <c r="B6" s="116" t="s">
        <v>8</v>
      </c>
      <c r="C6" s="116"/>
      <c r="D6" s="116"/>
      <c r="E6" s="126" t="s">
        <v>9</v>
      </c>
      <c r="F6" s="126"/>
      <c r="G6" s="126"/>
      <c r="H6" s="111" t="s">
        <v>10</v>
      </c>
      <c r="I6" s="111"/>
      <c r="J6" s="111"/>
      <c r="K6" s="108" t="s">
        <v>2</v>
      </c>
      <c r="L6" s="108"/>
      <c r="M6" s="100" t="s">
        <v>11</v>
      </c>
      <c r="N6" s="100"/>
      <c r="O6" s="104" t="s">
        <v>12</v>
      </c>
      <c r="P6" s="104"/>
    </row>
    <row r="7" spans="1:240" ht="39.950000000000003" customHeight="1" x14ac:dyDescent="0.2">
      <c r="B7" s="123">
        <f>C98</f>
        <v>0</v>
      </c>
      <c r="C7" s="123"/>
      <c r="D7" s="123"/>
      <c r="E7" s="127">
        <f>D98</f>
        <v>0</v>
      </c>
      <c r="F7" s="127"/>
      <c r="G7" s="127"/>
      <c r="H7" s="112">
        <f>E98</f>
        <v>0</v>
      </c>
      <c r="I7" s="112"/>
      <c r="J7" s="112"/>
      <c r="K7" s="109" t="str">
        <f>F98</f>
        <v/>
      </c>
      <c r="L7" s="109"/>
      <c r="M7" s="101">
        <f>H98</f>
        <v>0</v>
      </c>
      <c r="N7" s="101"/>
      <c r="O7" s="85">
        <f>N98</f>
        <v>0</v>
      </c>
      <c r="P7" s="85"/>
    </row>
    <row r="8" spans="1:240" ht="9.9499999999999993" customHeight="1" x14ac:dyDescent="0.25">
      <c r="B8" s="40"/>
      <c r="C8" s="40"/>
      <c r="D8" s="40"/>
      <c r="E8" s="37"/>
      <c r="F8" s="37"/>
      <c r="G8" s="37"/>
      <c r="H8" s="106"/>
      <c r="I8" s="106"/>
      <c r="J8" s="39"/>
      <c r="K8" s="107"/>
      <c r="L8" s="107"/>
      <c r="M8" s="59"/>
      <c r="N8" s="59"/>
      <c r="O8" s="103"/>
      <c r="P8" s="103"/>
    </row>
    <row r="9" spans="1:240" ht="6.95" customHeight="1" x14ac:dyDescent="0.25">
      <c r="B9" s="46"/>
      <c r="C9" s="46"/>
      <c r="D9" s="46"/>
      <c r="E9" s="47"/>
      <c r="F9" s="47"/>
      <c r="G9" s="47"/>
      <c r="H9" s="98"/>
      <c r="I9" s="98"/>
      <c r="J9" s="48"/>
      <c r="K9" s="49"/>
      <c r="L9" s="49"/>
      <c r="M9" s="60"/>
      <c r="N9" s="60"/>
      <c r="O9" s="86"/>
      <c r="P9" s="86"/>
    </row>
    <row r="10" spans="1:240" ht="15" customHeight="1" x14ac:dyDescent="0.2">
      <c r="B10" s="124" t="s">
        <v>13</v>
      </c>
      <c r="C10" s="124"/>
      <c r="D10" s="54" t="s">
        <v>1</v>
      </c>
      <c r="E10" s="128" t="s">
        <v>14</v>
      </c>
      <c r="F10" s="128"/>
      <c r="G10" s="55" t="s">
        <v>1</v>
      </c>
      <c r="H10" s="113" t="s">
        <v>13</v>
      </c>
      <c r="I10" s="113"/>
      <c r="J10" s="56" t="s">
        <v>1</v>
      </c>
      <c r="K10" s="58" t="s">
        <v>13</v>
      </c>
      <c r="L10" s="57" t="s">
        <v>1</v>
      </c>
      <c r="M10" s="61" t="s">
        <v>13</v>
      </c>
      <c r="N10" s="62" t="s">
        <v>1</v>
      </c>
      <c r="O10" s="65" t="s">
        <v>13</v>
      </c>
      <c r="P10" s="66" t="s">
        <v>1</v>
      </c>
    </row>
    <row r="11" spans="1:240" ht="24.95" customHeight="1" x14ac:dyDescent="0.2">
      <c r="B11" s="97">
        <f>C99</f>
        <v>0</v>
      </c>
      <c r="C11" s="97"/>
      <c r="D11" s="50" t="str">
        <f>IFERROR((B7-B11)/B11,"")</f>
        <v/>
      </c>
      <c r="E11" s="110">
        <f>D99</f>
        <v>0</v>
      </c>
      <c r="F11" s="110"/>
      <c r="G11" s="51" t="str">
        <f>IFERROR((E7-E11)/E11,"")</f>
        <v/>
      </c>
      <c r="H11" s="114">
        <f>E99</f>
        <v>0</v>
      </c>
      <c r="I11" s="114"/>
      <c r="J11" s="52" t="str">
        <f>IFERROR((H7-H11)/H11,"")</f>
        <v/>
      </c>
      <c r="K11" s="53">
        <f>F99</f>
        <v>0</v>
      </c>
      <c r="L11" s="53" t="str">
        <f>F100</f>
        <v/>
      </c>
      <c r="M11" s="63">
        <f>H99</f>
        <v>0</v>
      </c>
      <c r="N11" s="64" t="str">
        <f>H100</f>
        <v/>
      </c>
      <c r="O11" s="67">
        <f>N99</f>
        <v>0</v>
      </c>
      <c r="P11" s="68" t="str">
        <f>N100</f>
        <v/>
      </c>
    </row>
    <row r="12" spans="1:240" ht="9.9499999999999993" customHeight="1" x14ac:dyDescent="0.25">
      <c r="B12" s="46"/>
      <c r="C12" s="46"/>
      <c r="D12" s="46"/>
      <c r="E12" s="47"/>
      <c r="F12" s="47"/>
      <c r="G12" s="47"/>
      <c r="H12" s="98"/>
      <c r="I12" s="98"/>
      <c r="J12" s="48"/>
      <c r="K12" s="49"/>
      <c r="L12" s="49"/>
      <c r="M12" s="102"/>
      <c r="N12" s="102"/>
      <c r="O12" s="86"/>
      <c r="P12" s="86"/>
    </row>
    <row r="14" spans="1:240" ht="36" customHeight="1" x14ac:dyDescent="0.2">
      <c r="B14" s="30" t="s">
        <v>15</v>
      </c>
    </row>
    <row r="15" spans="1:240" ht="222" customHeight="1" x14ac:dyDescent="0.2"/>
    <row r="17" spans="2:16" ht="36" customHeight="1" x14ac:dyDescent="0.2">
      <c r="B17" s="30" t="s">
        <v>16</v>
      </c>
    </row>
    <row r="18" spans="2:16" ht="222" customHeight="1" x14ac:dyDescent="0.2"/>
    <row r="19" spans="2:16" ht="9.9499999999999993" customHeight="1" x14ac:dyDescent="0.2"/>
    <row r="20" spans="2:16" ht="30" customHeight="1" x14ac:dyDescent="0.2">
      <c r="B20" s="30"/>
      <c r="E20" s="87" t="s">
        <v>17</v>
      </c>
      <c r="F20" s="87"/>
      <c r="G20" s="87"/>
      <c r="H20" s="87"/>
      <c r="I20" s="87"/>
      <c r="J20" s="87"/>
      <c r="K20" s="87" t="s">
        <v>18</v>
      </c>
      <c r="L20" s="87"/>
      <c r="M20" s="87"/>
      <c r="N20" s="87"/>
      <c r="O20" s="87"/>
      <c r="P20" s="87"/>
    </row>
    <row r="21" spans="2:16" ht="5.0999999999999996" customHeight="1" x14ac:dyDescent="0.25">
      <c r="B21" s="73"/>
      <c r="C21" s="73"/>
      <c r="D21" s="73"/>
    </row>
    <row r="22" spans="2:16" ht="9.9499999999999993" customHeight="1" x14ac:dyDescent="0.25">
      <c r="B22" s="105"/>
      <c r="C22" s="105"/>
      <c r="D22" s="105"/>
    </row>
    <row r="23" spans="2:16" ht="21.95" customHeight="1" x14ac:dyDescent="0.2">
      <c r="B23" s="96" t="s">
        <v>19</v>
      </c>
      <c r="C23" s="96"/>
      <c r="D23" s="96"/>
    </row>
    <row r="24" spans="2:16" ht="39.950000000000003" customHeight="1" x14ac:dyDescent="0.2">
      <c r="B24" s="95" t="str">
        <f>P98</f>
        <v/>
      </c>
      <c r="C24" s="95"/>
      <c r="D24" s="95"/>
    </row>
    <row r="25" spans="2:16" ht="9.9499999999999993" customHeight="1" x14ac:dyDescent="0.25">
      <c r="B25" s="76"/>
      <c r="C25" s="76"/>
      <c r="D25" s="76"/>
    </row>
    <row r="26" spans="2:16" ht="6.95" customHeight="1" x14ac:dyDescent="0.25">
      <c r="B26" s="73"/>
      <c r="C26" s="73"/>
      <c r="D26" s="73"/>
    </row>
    <row r="27" spans="2:16" ht="15" customHeight="1" x14ac:dyDescent="0.2">
      <c r="B27" s="93" t="s">
        <v>13</v>
      </c>
      <c r="C27" s="93"/>
      <c r="D27" s="74" t="s">
        <v>1</v>
      </c>
    </row>
    <row r="28" spans="2:16" ht="24.95" customHeight="1" x14ac:dyDescent="0.2">
      <c r="B28" s="94">
        <f>P99</f>
        <v>0</v>
      </c>
      <c r="C28" s="94"/>
      <c r="D28" s="75" t="str">
        <f>IFERROR((B24-B28)/B28,"")</f>
        <v/>
      </c>
    </row>
    <row r="29" spans="2:16" ht="9.9499999999999993" customHeight="1" x14ac:dyDescent="0.25">
      <c r="B29" s="73"/>
      <c r="C29" s="73"/>
      <c r="D29" s="73"/>
    </row>
    <row r="31" spans="2:16" ht="5.0999999999999996" customHeight="1" x14ac:dyDescent="0.25">
      <c r="B31" s="77"/>
      <c r="C31" s="77"/>
      <c r="D31" s="77"/>
    </row>
    <row r="32" spans="2:16" ht="9.9499999999999993" customHeight="1" x14ac:dyDescent="0.25">
      <c r="B32" s="92"/>
      <c r="C32" s="92"/>
      <c r="D32" s="92"/>
    </row>
    <row r="33" spans="1:18" ht="21.95" customHeight="1" x14ac:dyDescent="0.2">
      <c r="B33" s="91" t="s">
        <v>20</v>
      </c>
      <c r="C33" s="91"/>
      <c r="D33" s="91"/>
    </row>
    <row r="34" spans="1:18" ht="39.950000000000003" customHeight="1" x14ac:dyDescent="0.2">
      <c r="B34" s="90" t="str">
        <f>O98</f>
        <v/>
      </c>
      <c r="C34" s="90"/>
      <c r="D34" s="90"/>
    </row>
    <row r="35" spans="1:18" ht="9.9499999999999993" customHeight="1" x14ac:dyDescent="0.25">
      <c r="B35" s="80"/>
      <c r="C35" s="80"/>
      <c r="D35" s="80"/>
    </row>
    <row r="36" spans="1:18" ht="6.95" customHeight="1" x14ac:dyDescent="0.25">
      <c r="B36" s="77"/>
      <c r="C36" s="77"/>
      <c r="D36" s="77"/>
    </row>
    <row r="37" spans="1:18" ht="15" customHeight="1" x14ac:dyDescent="0.2">
      <c r="B37" s="88" t="s">
        <v>13</v>
      </c>
      <c r="C37" s="88"/>
      <c r="D37" s="78" t="s">
        <v>1</v>
      </c>
    </row>
    <row r="38" spans="1:18" ht="24.95" customHeight="1" x14ac:dyDescent="0.2">
      <c r="B38" s="89">
        <f>O99</f>
        <v>0</v>
      </c>
      <c r="C38" s="89"/>
      <c r="D38" s="79" t="str">
        <f>IFERROR((B34-B38)/B38,"")</f>
        <v/>
      </c>
    </row>
    <row r="39" spans="1:18" ht="9.9499999999999993" customHeight="1" x14ac:dyDescent="0.25">
      <c r="B39" s="77"/>
      <c r="C39" s="77"/>
      <c r="D39" s="77"/>
    </row>
    <row r="41" spans="1:18" ht="30.95" customHeight="1" x14ac:dyDescent="0.2">
      <c r="B41" s="30" t="s">
        <v>21</v>
      </c>
      <c r="D41" s="7" t="s">
        <v>22</v>
      </c>
      <c r="E41" s="7"/>
    </row>
    <row r="42" spans="1:18" customFormat="1" ht="45" customHeight="1" x14ac:dyDescent="0.25">
      <c r="A42" s="2"/>
      <c r="B42" s="15" t="s">
        <v>23</v>
      </c>
      <c r="C42" s="15" t="s">
        <v>24</v>
      </c>
      <c r="D42" s="15" t="s">
        <v>25</v>
      </c>
      <c r="E42" s="15" t="s">
        <v>26</v>
      </c>
      <c r="F42" s="15" t="s">
        <v>2</v>
      </c>
      <c r="G42" s="15" t="s">
        <v>27</v>
      </c>
      <c r="H42" s="15" t="s">
        <v>28</v>
      </c>
      <c r="I42" s="15" t="s">
        <v>29</v>
      </c>
      <c r="J42" s="15" t="s">
        <v>30</v>
      </c>
      <c r="K42" s="15" t="s">
        <v>31</v>
      </c>
      <c r="L42" s="15" t="s">
        <v>32</v>
      </c>
      <c r="M42" s="15" t="s">
        <v>33</v>
      </c>
      <c r="N42" s="15" t="s">
        <v>34</v>
      </c>
      <c r="O42" s="15" t="s">
        <v>35</v>
      </c>
      <c r="P42" s="15" t="s">
        <v>36</v>
      </c>
      <c r="Q42" s="1"/>
      <c r="R42" s="1"/>
    </row>
    <row r="43" spans="1:18" customFormat="1" ht="15.75" x14ac:dyDescent="0.25">
      <c r="A43" s="1"/>
      <c r="B43" s="17">
        <v>1</v>
      </c>
      <c r="C43" s="27"/>
      <c r="D43" s="71"/>
      <c r="E43" s="33">
        <f>IFERROR(C43-D43,"")</f>
        <v>0</v>
      </c>
      <c r="F43" s="42" t="str">
        <f>IFERROR(E43/D43,"")</f>
        <v/>
      </c>
      <c r="G43" s="6"/>
      <c r="H43" s="6"/>
      <c r="I43" s="25" t="str">
        <f>IFERROR(D43/H43,"")</f>
        <v/>
      </c>
      <c r="J43" s="6"/>
      <c r="K43" s="25" t="str">
        <f>IFERROR(D43/J43,"")</f>
        <v/>
      </c>
      <c r="L43" s="16"/>
      <c r="M43" s="25" t="str">
        <f>IFERROR(D43/L43,"")</f>
        <v/>
      </c>
      <c r="N43" s="16"/>
      <c r="O43" s="69" t="str">
        <f>IFERROR(C43/N43,"")</f>
        <v/>
      </c>
      <c r="P43" s="25" t="str">
        <f>IFERROR(D43/N43,"")</f>
        <v/>
      </c>
      <c r="Q43" s="1"/>
      <c r="R43" s="1"/>
    </row>
    <row r="44" spans="1:18" customFormat="1" ht="15.75" x14ac:dyDescent="0.25">
      <c r="A44" s="1"/>
      <c r="B44" s="17">
        <v>2</v>
      </c>
      <c r="C44" s="27"/>
      <c r="D44" s="71"/>
      <c r="E44" s="33">
        <f t="shared" ref="E44:E94" si="0">IFERROR(C44-D44,"")</f>
        <v>0</v>
      </c>
      <c r="F44" s="42" t="str">
        <f t="shared" ref="F44:F94" si="1">IFERROR(E44/D44,"")</f>
        <v/>
      </c>
      <c r="G44" s="6"/>
      <c r="H44" s="6"/>
      <c r="I44" s="25" t="str">
        <f>IFERROR(D44/H44,"")</f>
        <v/>
      </c>
      <c r="J44" s="6"/>
      <c r="K44" s="25" t="str">
        <f>IFERROR(D44/J44,"")</f>
        <v/>
      </c>
      <c r="L44" s="16"/>
      <c r="M44" s="25" t="str">
        <f>IFERROR(D44/L44,"")</f>
        <v/>
      </c>
      <c r="N44" s="16"/>
      <c r="O44" s="69" t="str">
        <f t="shared" ref="O44:O94" si="2">IFERROR(C44/N44,"")</f>
        <v/>
      </c>
      <c r="P44" s="25" t="str">
        <f>IFERROR(D44/N44,"")</f>
        <v/>
      </c>
      <c r="Q44" s="1"/>
      <c r="R44" s="1"/>
    </row>
    <row r="45" spans="1:18" customFormat="1" ht="15.75" x14ac:dyDescent="0.25">
      <c r="A45" s="1"/>
      <c r="B45" s="17">
        <v>3</v>
      </c>
      <c r="C45" s="27"/>
      <c r="D45" s="71"/>
      <c r="E45" s="33">
        <f t="shared" si="0"/>
        <v>0</v>
      </c>
      <c r="F45" s="42" t="str">
        <f t="shared" si="1"/>
        <v/>
      </c>
      <c r="G45" s="6"/>
      <c r="H45" s="6"/>
      <c r="I45" s="25" t="str">
        <f>IFERROR(D45/H45,"")</f>
        <v/>
      </c>
      <c r="J45" s="6"/>
      <c r="K45" s="25" t="str">
        <f>IFERROR(D45/J45,"")</f>
        <v/>
      </c>
      <c r="L45" s="16"/>
      <c r="M45" s="25" t="str">
        <f>IFERROR(D45/L45,"")</f>
        <v/>
      </c>
      <c r="N45" s="16"/>
      <c r="O45" s="69" t="str">
        <f t="shared" si="2"/>
        <v/>
      </c>
      <c r="P45" s="25" t="str">
        <f>IFERROR(D45/N45,"")</f>
        <v/>
      </c>
      <c r="Q45" s="1"/>
      <c r="R45" s="1"/>
    </row>
    <row r="46" spans="1:18" customFormat="1" ht="15.75" x14ac:dyDescent="0.25">
      <c r="A46" s="1"/>
      <c r="B46" s="17">
        <v>4</v>
      </c>
      <c r="C46" s="27"/>
      <c r="D46" s="71"/>
      <c r="E46" s="33">
        <f t="shared" si="0"/>
        <v>0</v>
      </c>
      <c r="F46" s="42" t="str">
        <f t="shared" si="1"/>
        <v/>
      </c>
      <c r="G46" s="6"/>
      <c r="H46" s="6"/>
      <c r="I46" s="25" t="str">
        <f>IFERROR(D46/H46,"")</f>
        <v/>
      </c>
      <c r="J46" s="6"/>
      <c r="K46" s="25" t="str">
        <f>IFERROR(D46/J46,"")</f>
        <v/>
      </c>
      <c r="L46" s="16"/>
      <c r="M46" s="25" t="str">
        <f>IFERROR(D46/L46,"")</f>
        <v/>
      </c>
      <c r="N46" s="16"/>
      <c r="O46" s="69" t="str">
        <f t="shared" si="2"/>
        <v/>
      </c>
      <c r="P46" s="25" t="str">
        <f>IFERROR(D46/N46,"")</f>
        <v/>
      </c>
      <c r="Q46" s="1"/>
      <c r="R46" s="1"/>
    </row>
    <row r="47" spans="1:18" customFormat="1" ht="15.75" x14ac:dyDescent="0.25">
      <c r="A47" s="1"/>
      <c r="B47" s="17">
        <v>5</v>
      </c>
      <c r="C47" s="27"/>
      <c r="D47" s="71"/>
      <c r="E47" s="33">
        <f t="shared" si="0"/>
        <v>0</v>
      </c>
      <c r="F47" s="42" t="str">
        <f t="shared" si="1"/>
        <v/>
      </c>
      <c r="G47" s="6"/>
      <c r="H47" s="6"/>
      <c r="I47" s="25" t="str">
        <f t="shared" ref="I47:I72" si="3">IFERROR(D47/H47,"")</f>
        <v/>
      </c>
      <c r="J47" s="6"/>
      <c r="K47" s="25" t="str">
        <f t="shared" ref="K47:K72" si="4">IFERROR(D47/J47,"")</f>
        <v/>
      </c>
      <c r="L47" s="16"/>
      <c r="M47" s="25" t="str">
        <f t="shared" ref="M47:M72" si="5">IFERROR(D47/L47,"")</f>
        <v/>
      </c>
      <c r="N47" s="16"/>
      <c r="O47" s="69" t="str">
        <f t="shared" si="2"/>
        <v/>
      </c>
      <c r="P47" s="25" t="str">
        <f t="shared" ref="P47:P72" si="6">IFERROR(D47/N47,"")</f>
        <v/>
      </c>
    </row>
    <row r="48" spans="1:18" customFormat="1" ht="15.75" x14ac:dyDescent="0.25">
      <c r="A48" s="1"/>
      <c r="B48" s="17">
        <v>6</v>
      </c>
      <c r="C48" s="27"/>
      <c r="D48" s="71"/>
      <c r="E48" s="33">
        <f t="shared" si="0"/>
        <v>0</v>
      </c>
      <c r="F48" s="42" t="str">
        <f t="shared" si="1"/>
        <v/>
      </c>
      <c r="G48" s="6"/>
      <c r="H48" s="6"/>
      <c r="I48" s="25" t="str">
        <f t="shared" si="3"/>
        <v/>
      </c>
      <c r="J48" s="6"/>
      <c r="K48" s="25" t="str">
        <f t="shared" si="4"/>
        <v/>
      </c>
      <c r="L48" s="16"/>
      <c r="M48" s="25" t="str">
        <f t="shared" si="5"/>
        <v/>
      </c>
      <c r="N48" s="16"/>
      <c r="O48" s="69" t="str">
        <f t="shared" si="2"/>
        <v/>
      </c>
      <c r="P48" s="25" t="str">
        <f t="shared" si="6"/>
        <v/>
      </c>
    </row>
    <row r="49" spans="1:16" customFormat="1" ht="15.75" x14ac:dyDescent="0.25">
      <c r="A49" s="1"/>
      <c r="B49" s="17">
        <v>7</v>
      </c>
      <c r="C49" s="27"/>
      <c r="D49" s="71"/>
      <c r="E49" s="33">
        <f t="shared" si="0"/>
        <v>0</v>
      </c>
      <c r="F49" s="42" t="str">
        <f t="shared" si="1"/>
        <v/>
      </c>
      <c r="G49" s="6"/>
      <c r="H49" s="6"/>
      <c r="I49" s="25" t="str">
        <f t="shared" si="3"/>
        <v/>
      </c>
      <c r="J49" s="6"/>
      <c r="K49" s="25" t="str">
        <f t="shared" si="4"/>
        <v/>
      </c>
      <c r="L49" s="16"/>
      <c r="M49" s="25" t="str">
        <f t="shared" si="5"/>
        <v/>
      </c>
      <c r="N49" s="16"/>
      <c r="O49" s="69" t="str">
        <f t="shared" si="2"/>
        <v/>
      </c>
      <c r="P49" s="25" t="str">
        <f t="shared" si="6"/>
        <v/>
      </c>
    </row>
    <row r="50" spans="1:16" customFormat="1" ht="15.75" x14ac:dyDescent="0.25">
      <c r="A50" s="1"/>
      <c r="B50" s="17">
        <v>8</v>
      </c>
      <c r="C50" s="27"/>
      <c r="D50" s="71"/>
      <c r="E50" s="33">
        <f t="shared" si="0"/>
        <v>0</v>
      </c>
      <c r="F50" s="42" t="str">
        <f t="shared" si="1"/>
        <v/>
      </c>
      <c r="G50" s="6"/>
      <c r="H50" s="6"/>
      <c r="I50" s="25" t="str">
        <f t="shared" si="3"/>
        <v/>
      </c>
      <c r="J50" s="6"/>
      <c r="K50" s="25" t="str">
        <f t="shared" si="4"/>
        <v/>
      </c>
      <c r="L50" s="16"/>
      <c r="M50" s="25" t="str">
        <f t="shared" si="5"/>
        <v/>
      </c>
      <c r="N50" s="16"/>
      <c r="O50" s="69" t="str">
        <f t="shared" si="2"/>
        <v/>
      </c>
      <c r="P50" s="25" t="str">
        <f t="shared" si="6"/>
        <v/>
      </c>
    </row>
    <row r="51" spans="1:16" customFormat="1" ht="15.75" x14ac:dyDescent="0.25">
      <c r="A51" s="1"/>
      <c r="B51" s="17">
        <v>9</v>
      </c>
      <c r="C51" s="27"/>
      <c r="D51" s="71"/>
      <c r="E51" s="33">
        <f t="shared" si="0"/>
        <v>0</v>
      </c>
      <c r="F51" s="42" t="str">
        <f t="shared" si="1"/>
        <v/>
      </c>
      <c r="G51" s="6"/>
      <c r="H51" s="6"/>
      <c r="I51" s="25" t="str">
        <f t="shared" si="3"/>
        <v/>
      </c>
      <c r="J51" s="6"/>
      <c r="K51" s="25" t="str">
        <f t="shared" si="4"/>
        <v/>
      </c>
      <c r="L51" s="16"/>
      <c r="M51" s="25" t="str">
        <f t="shared" si="5"/>
        <v/>
      </c>
      <c r="N51" s="16"/>
      <c r="O51" s="69" t="str">
        <f t="shared" si="2"/>
        <v/>
      </c>
      <c r="P51" s="25" t="str">
        <f t="shared" si="6"/>
        <v/>
      </c>
    </row>
    <row r="52" spans="1:16" customFormat="1" ht="15.75" x14ac:dyDescent="0.25">
      <c r="A52" s="1"/>
      <c r="B52" s="17">
        <v>10</v>
      </c>
      <c r="C52" s="27"/>
      <c r="D52" s="71"/>
      <c r="E52" s="33">
        <f t="shared" si="0"/>
        <v>0</v>
      </c>
      <c r="F52" s="42" t="str">
        <f t="shared" si="1"/>
        <v/>
      </c>
      <c r="G52" s="6"/>
      <c r="H52" s="6"/>
      <c r="I52" s="25" t="str">
        <f t="shared" si="3"/>
        <v/>
      </c>
      <c r="J52" s="6"/>
      <c r="K52" s="25" t="str">
        <f t="shared" si="4"/>
        <v/>
      </c>
      <c r="L52" s="16"/>
      <c r="M52" s="25" t="str">
        <f t="shared" si="5"/>
        <v/>
      </c>
      <c r="N52" s="16"/>
      <c r="O52" s="69" t="str">
        <f t="shared" si="2"/>
        <v/>
      </c>
      <c r="P52" s="25" t="str">
        <f t="shared" si="6"/>
        <v/>
      </c>
    </row>
    <row r="53" spans="1:16" customFormat="1" ht="15.75" x14ac:dyDescent="0.25">
      <c r="A53" s="1"/>
      <c r="B53" s="17">
        <v>11</v>
      </c>
      <c r="C53" s="27"/>
      <c r="D53" s="71"/>
      <c r="E53" s="33">
        <f t="shared" si="0"/>
        <v>0</v>
      </c>
      <c r="F53" s="42" t="str">
        <f t="shared" si="1"/>
        <v/>
      </c>
      <c r="G53" s="6"/>
      <c r="H53" s="6"/>
      <c r="I53" s="25" t="str">
        <f t="shared" si="3"/>
        <v/>
      </c>
      <c r="J53" s="6"/>
      <c r="K53" s="25" t="str">
        <f t="shared" si="4"/>
        <v/>
      </c>
      <c r="L53" s="16"/>
      <c r="M53" s="25" t="str">
        <f t="shared" si="5"/>
        <v/>
      </c>
      <c r="N53" s="16"/>
      <c r="O53" s="69" t="str">
        <f t="shared" si="2"/>
        <v/>
      </c>
      <c r="P53" s="25" t="str">
        <f t="shared" si="6"/>
        <v/>
      </c>
    </row>
    <row r="54" spans="1:16" customFormat="1" ht="15.75" x14ac:dyDescent="0.25">
      <c r="A54" s="1"/>
      <c r="B54" s="17">
        <v>12</v>
      </c>
      <c r="C54" s="27"/>
      <c r="D54" s="71"/>
      <c r="E54" s="33">
        <f t="shared" si="0"/>
        <v>0</v>
      </c>
      <c r="F54" s="42" t="str">
        <f t="shared" si="1"/>
        <v/>
      </c>
      <c r="G54" s="6"/>
      <c r="H54" s="6"/>
      <c r="I54" s="25" t="str">
        <f t="shared" si="3"/>
        <v/>
      </c>
      <c r="J54" s="6"/>
      <c r="K54" s="25" t="str">
        <f t="shared" si="4"/>
        <v/>
      </c>
      <c r="L54" s="16"/>
      <c r="M54" s="25" t="str">
        <f t="shared" si="5"/>
        <v/>
      </c>
      <c r="N54" s="16"/>
      <c r="O54" s="69" t="str">
        <f t="shared" si="2"/>
        <v/>
      </c>
      <c r="P54" s="25" t="str">
        <f t="shared" si="6"/>
        <v/>
      </c>
    </row>
    <row r="55" spans="1:16" customFormat="1" ht="15.75" x14ac:dyDescent="0.25">
      <c r="A55" s="1"/>
      <c r="B55" s="17">
        <v>13</v>
      </c>
      <c r="C55" s="27"/>
      <c r="D55" s="71"/>
      <c r="E55" s="33">
        <f t="shared" si="0"/>
        <v>0</v>
      </c>
      <c r="F55" s="42" t="str">
        <f t="shared" si="1"/>
        <v/>
      </c>
      <c r="G55" s="6"/>
      <c r="H55" s="6"/>
      <c r="I55" s="25" t="str">
        <f t="shared" si="3"/>
        <v/>
      </c>
      <c r="J55" s="6"/>
      <c r="K55" s="25" t="str">
        <f t="shared" si="4"/>
        <v/>
      </c>
      <c r="L55" s="16"/>
      <c r="M55" s="25" t="str">
        <f t="shared" si="5"/>
        <v/>
      </c>
      <c r="N55" s="16"/>
      <c r="O55" s="69" t="str">
        <f t="shared" si="2"/>
        <v/>
      </c>
      <c r="P55" s="25" t="str">
        <f t="shared" si="6"/>
        <v/>
      </c>
    </row>
    <row r="56" spans="1:16" customFormat="1" ht="15.75" x14ac:dyDescent="0.25">
      <c r="A56" s="1"/>
      <c r="B56" s="17">
        <v>14</v>
      </c>
      <c r="C56" s="27"/>
      <c r="D56" s="71"/>
      <c r="E56" s="33">
        <f t="shared" si="0"/>
        <v>0</v>
      </c>
      <c r="F56" s="42" t="str">
        <f t="shared" si="1"/>
        <v/>
      </c>
      <c r="G56" s="6"/>
      <c r="H56" s="6"/>
      <c r="I56" s="25" t="str">
        <f t="shared" si="3"/>
        <v/>
      </c>
      <c r="J56" s="6"/>
      <c r="K56" s="25" t="str">
        <f t="shared" si="4"/>
        <v/>
      </c>
      <c r="L56" s="16"/>
      <c r="M56" s="25" t="str">
        <f t="shared" si="5"/>
        <v/>
      </c>
      <c r="N56" s="16"/>
      <c r="O56" s="69" t="str">
        <f t="shared" si="2"/>
        <v/>
      </c>
      <c r="P56" s="25" t="str">
        <f t="shared" si="6"/>
        <v/>
      </c>
    </row>
    <row r="57" spans="1:16" customFormat="1" ht="15.75" x14ac:dyDescent="0.25">
      <c r="A57" s="1"/>
      <c r="B57" s="17">
        <v>15</v>
      </c>
      <c r="C57" s="27"/>
      <c r="D57" s="71"/>
      <c r="E57" s="33">
        <f t="shared" si="0"/>
        <v>0</v>
      </c>
      <c r="F57" s="42" t="str">
        <f t="shared" si="1"/>
        <v/>
      </c>
      <c r="G57" s="6"/>
      <c r="H57" s="6"/>
      <c r="I57" s="25" t="str">
        <f t="shared" si="3"/>
        <v/>
      </c>
      <c r="J57" s="6"/>
      <c r="K57" s="25" t="str">
        <f t="shared" si="4"/>
        <v/>
      </c>
      <c r="L57" s="16"/>
      <c r="M57" s="25" t="str">
        <f t="shared" si="5"/>
        <v/>
      </c>
      <c r="N57" s="16"/>
      <c r="O57" s="69" t="str">
        <f t="shared" si="2"/>
        <v/>
      </c>
      <c r="P57" s="25" t="str">
        <f t="shared" si="6"/>
        <v/>
      </c>
    </row>
    <row r="58" spans="1:16" customFormat="1" ht="15.75" x14ac:dyDescent="0.25">
      <c r="A58" s="1"/>
      <c r="B58" s="17">
        <v>16</v>
      </c>
      <c r="C58" s="27"/>
      <c r="D58" s="71"/>
      <c r="E58" s="33">
        <f t="shared" si="0"/>
        <v>0</v>
      </c>
      <c r="F58" s="42" t="str">
        <f t="shared" si="1"/>
        <v/>
      </c>
      <c r="G58" s="6"/>
      <c r="H58" s="6"/>
      <c r="I58" s="25" t="str">
        <f t="shared" si="3"/>
        <v/>
      </c>
      <c r="J58" s="6"/>
      <c r="K58" s="25" t="str">
        <f t="shared" si="4"/>
        <v/>
      </c>
      <c r="L58" s="16"/>
      <c r="M58" s="25" t="str">
        <f t="shared" si="5"/>
        <v/>
      </c>
      <c r="N58" s="16"/>
      <c r="O58" s="69" t="str">
        <f t="shared" si="2"/>
        <v/>
      </c>
      <c r="P58" s="25" t="str">
        <f t="shared" si="6"/>
        <v/>
      </c>
    </row>
    <row r="59" spans="1:16" customFormat="1" ht="15.75" x14ac:dyDescent="0.25">
      <c r="A59" s="1"/>
      <c r="B59" s="17">
        <v>17</v>
      </c>
      <c r="C59" s="27"/>
      <c r="D59" s="71"/>
      <c r="E59" s="33">
        <f t="shared" si="0"/>
        <v>0</v>
      </c>
      <c r="F59" s="42" t="str">
        <f t="shared" si="1"/>
        <v/>
      </c>
      <c r="G59" s="6"/>
      <c r="H59" s="6"/>
      <c r="I59" s="25" t="str">
        <f t="shared" si="3"/>
        <v/>
      </c>
      <c r="J59" s="6"/>
      <c r="K59" s="25" t="str">
        <f t="shared" si="4"/>
        <v/>
      </c>
      <c r="L59" s="16"/>
      <c r="M59" s="25" t="str">
        <f t="shared" si="5"/>
        <v/>
      </c>
      <c r="N59" s="16"/>
      <c r="O59" s="69" t="str">
        <f t="shared" si="2"/>
        <v/>
      </c>
      <c r="P59" s="25" t="str">
        <f t="shared" si="6"/>
        <v/>
      </c>
    </row>
    <row r="60" spans="1:16" customFormat="1" ht="15.75" x14ac:dyDescent="0.25">
      <c r="A60" s="1"/>
      <c r="B60" s="17">
        <v>18</v>
      </c>
      <c r="C60" s="27"/>
      <c r="D60" s="71"/>
      <c r="E60" s="33">
        <f t="shared" si="0"/>
        <v>0</v>
      </c>
      <c r="F60" s="42" t="str">
        <f t="shared" si="1"/>
        <v/>
      </c>
      <c r="G60" s="6"/>
      <c r="H60" s="6"/>
      <c r="I60" s="25" t="str">
        <f t="shared" si="3"/>
        <v/>
      </c>
      <c r="J60" s="6"/>
      <c r="K60" s="25" t="str">
        <f t="shared" si="4"/>
        <v/>
      </c>
      <c r="L60" s="16"/>
      <c r="M60" s="25" t="str">
        <f t="shared" si="5"/>
        <v/>
      </c>
      <c r="N60" s="16"/>
      <c r="O60" s="69" t="str">
        <f t="shared" si="2"/>
        <v/>
      </c>
      <c r="P60" s="25" t="str">
        <f t="shared" si="6"/>
        <v/>
      </c>
    </row>
    <row r="61" spans="1:16" customFormat="1" ht="15.75" x14ac:dyDescent="0.25">
      <c r="A61" s="1"/>
      <c r="B61" s="17">
        <v>19</v>
      </c>
      <c r="C61" s="27"/>
      <c r="D61" s="71"/>
      <c r="E61" s="33">
        <f t="shared" si="0"/>
        <v>0</v>
      </c>
      <c r="F61" s="42" t="str">
        <f t="shared" si="1"/>
        <v/>
      </c>
      <c r="G61" s="6"/>
      <c r="H61" s="6"/>
      <c r="I61" s="25" t="str">
        <f t="shared" si="3"/>
        <v/>
      </c>
      <c r="J61" s="6"/>
      <c r="K61" s="25" t="str">
        <f t="shared" si="4"/>
        <v/>
      </c>
      <c r="L61" s="16"/>
      <c r="M61" s="25" t="str">
        <f t="shared" si="5"/>
        <v/>
      </c>
      <c r="N61" s="16"/>
      <c r="O61" s="69" t="str">
        <f t="shared" si="2"/>
        <v/>
      </c>
      <c r="P61" s="25" t="str">
        <f t="shared" si="6"/>
        <v/>
      </c>
    </row>
    <row r="62" spans="1:16" customFormat="1" ht="15.75" x14ac:dyDescent="0.25">
      <c r="A62" s="1"/>
      <c r="B62" s="17">
        <v>20</v>
      </c>
      <c r="C62" s="27"/>
      <c r="D62" s="71"/>
      <c r="E62" s="33">
        <f t="shared" si="0"/>
        <v>0</v>
      </c>
      <c r="F62" s="42" t="str">
        <f t="shared" si="1"/>
        <v/>
      </c>
      <c r="G62" s="6"/>
      <c r="H62" s="6"/>
      <c r="I62" s="25" t="str">
        <f t="shared" si="3"/>
        <v/>
      </c>
      <c r="J62" s="6"/>
      <c r="K62" s="25" t="str">
        <f t="shared" si="4"/>
        <v/>
      </c>
      <c r="L62" s="16"/>
      <c r="M62" s="25" t="str">
        <f t="shared" si="5"/>
        <v/>
      </c>
      <c r="N62" s="16"/>
      <c r="O62" s="69" t="str">
        <f t="shared" si="2"/>
        <v/>
      </c>
      <c r="P62" s="25" t="str">
        <f t="shared" si="6"/>
        <v/>
      </c>
    </row>
    <row r="63" spans="1:16" customFormat="1" ht="15.75" x14ac:dyDescent="0.25">
      <c r="A63" s="1"/>
      <c r="B63" s="17">
        <v>21</v>
      </c>
      <c r="C63" s="27"/>
      <c r="D63" s="71"/>
      <c r="E63" s="33">
        <f t="shared" si="0"/>
        <v>0</v>
      </c>
      <c r="F63" s="42" t="str">
        <f t="shared" si="1"/>
        <v/>
      </c>
      <c r="G63" s="6"/>
      <c r="H63" s="6"/>
      <c r="I63" s="25" t="str">
        <f t="shared" si="3"/>
        <v/>
      </c>
      <c r="J63" s="6"/>
      <c r="K63" s="25" t="str">
        <f t="shared" si="4"/>
        <v/>
      </c>
      <c r="L63" s="16"/>
      <c r="M63" s="25" t="str">
        <f t="shared" si="5"/>
        <v/>
      </c>
      <c r="N63" s="16"/>
      <c r="O63" s="69" t="str">
        <f t="shared" si="2"/>
        <v/>
      </c>
      <c r="P63" s="25" t="str">
        <f t="shared" si="6"/>
        <v/>
      </c>
    </row>
    <row r="64" spans="1:16" customFormat="1" ht="15.75" x14ac:dyDescent="0.25">
      <c r="A64" s="1"/>
      <c r="B64" s="17">
        <v>22</v>
      </c>
      <c r="C64" s="27"/>
      <c r="D64" s="71"/>
      <c r="E64" s="33">
        <f t="shared" si="0"/>
        <v>0</v>
      </c>
      <c r="F64" s="42" t="str">
        <f t="shared" si="1"/>
        <v/>
      </c>
      <c r="G64" s="6"/>
      <c r="H64" s="6"/>
      <c r="I64" s="25" t="str">
        <f t="shared" si="3"/>
        <v/>
      </c>
      <c r="J64" s="6"/>
      <c r="K64" s="25" t="str">
        <f t="shared" si="4"/>
        <v/>
      </c>
      <c r="L64" s="16"/>
      <c r="M64" s="25" t="str">
        <f t="shared" si="5"/>
        <v/>
      </c>
      <c r="N64" s="16"/>
      <c r="O64" s="69" t="str">
        <f t="shared" si="2"/>
        <v/>
      </c>
      <c r="P64" s="25" t="str">
        <f t="shared" si="6"/>
        <v/>
      </c>
    </row>
    <row r="65" spans="1:16" customFormat="1" ht="15.75" x14ac:dyDescent="0.25">
      <c r="A65" s="1"/>
      <c r="B65" s="17">
        <v>23</v>
      </c>
      <c r="C65" s="27"/>
      <c r="D65" s="71"/>
      <c r="E65" s="33">
        <f t="shared" si="0"/>
        <v>0</v>
      </c>
      <c r="F65" s="42" t="str">
        <f t="shared" si="1"/>
        <v/>
      </c>
      <c r="G65" s="6"/>
      <c r="H65" s="6"/>
      <c r="I65" s="25" t="str">
        <f t="shared" si="3"/>
        <v/>
      </c>
      <c r="J65" s="6"/>
      <c r="K65" s="25" t="str">
        <f t="shared" si="4"/>
        <v/>
      </c>
      <c r="L65" s="16"/>
      <c r="M65" s="25" t="str">
        <f t="shared" si="5"/>
        <v/>
      </c>
      <c r="N65" s="16"/>
      <c r="O65" s="69" t="str">
        <f t="shared" si="2"/>
        <v/>
      </c>
      <c r="P65" s="25" t="str">
        <f t="shared" si="6"/>
        <v/>
      </c>
    </row>
    <row r="66" spans="1:16" customFormat="1" ht="15.75" x14ac:dyDescent="0.25">
      <c r="A66" s="1"/>
      <c r="B66" s="17">
        <v>24</v>
      </c>
      <c r="C66" s="27"/>
      <c r="D66" s="71"/>
      <c r="E66" s="33">
        <f t="shared" si="0"/>
        <v>0</v>
      </c>
      <c r="F66" s="42" t="str">
        <f t="shared" si="1"/>
        <v/>
      </c>
      <c r="G66" s="6"/>
      <c r="H66" s="6"/>
      <c r="I66" s="25" t="str">
        <f t="shared" si="3"/>
        <v/>
      </c>
      <c r="J66" s="6"/>
      <c r="K66" s="25" t="str">
        <f t="shared" si="4"/>
        <v/>
      </c>
      <c r="L66" s="16"/>
      <c r="M66" s="25" t="str">
        <f t="shared" si="5"/>
        <v/>
      </c>
      <c r="N66" s="16"/>
      <c r="O66" s="69" t="str">
        <f t="shared" si="2"/>
        <v/>
      </c>
      <c r="P66" s="25" t="str">
        <f t="shared" si="6"/>
        <v/>
      </c>
    </row>
    <row r="67" spans="1:16" customFormat="1" ht="15.75" x14ac:dyDescent="0.25">
      <c r="A67" s="1"/>
      <c r="B67" s="17">
        <v>25</v>
      </c>
      <c r="C67" s="27"/>
      <c r="D67" s="71"/>
      <c r="E67" s="33">
        <f t="shared" si="0"/>
        <v>0</v>
      </c>
      <c r="F67" s="42" t="str">
        <f t="shared" si="1"/>
        <v/>
      </c>
      <c r="G67" s="6"/>
      <c r="H67" s="6"/>
      <c r="I67" s="25" t="str">
        <f t="shared" si="3"/>
        <v/>
      </c>
      <c r="J67" s="6"/>
      <c r="K67" s="25" t="str">
        <f t="shared" si="4"/>
        <v/>
      </c>
      <c r="L67" s="16"/>
      <c r="M67" s="25" t="str">
        <f t="shared" si="5"/>
        <v/>
      </c>
      <c r="N67" s="16"/>
      <c r="O67" s="69" t="str">
        <f t="shared" si="2"/>
        <v/>
      </c>
      <c r="P67" s="25" t="str">
        <f t="shared" si="6"/>
        <v/>
      </c>
    </row>
    <row r="68" spans="1:16" customFormat="1" ht="15.75" x14ac:dyDescent="0.25">
      <c r="A68" s="1"/>
      <c r="B68" s="17">
        <v>26</v>
      </c>
      <c r="C68" s="27"/>
      <c r="D68" s="71"/>
      <c r="E68" s="33">
        <f t="shared" si="0"/>
        <v>0</v>
      </c>
      <c r="F68" s="42" t="str">
        <f t="shared" si="1"/>
        <v/>
      </c>
      <c r="G68" s="6"/>
      <c r="H68" s="6"/>
      <c r="I68" s="25" t="str">
        <f t="shared" si="3"/>
        <v/>
      </c>
      <c r="J68" s="6"/>
      <c r="K68" s="25" t="str">
        <f t="shared" si="4"/>
        <v/>
      </c>
      <c r="L68" s="16"/>
      <c r="M68" s="25" t="str">
        <f t="shared" si="5"/>
        <v/>
      </c>
      <c r="N68" s="16"/>
      <c r="O68" s="69" t="str">
        <f t="shared" si="2"/>
        <v/>
      </c>
      <c r="P68" s="25" t="str">
        <f t="shared" si="6"/>
        <v/>
      </c>
    </row>
    <row r="69" spans="1:16" customFormat="1" ht="15.75" x14ac:dyDescent="0.25">
      <c r="A69" s="1"/>
      <c r="B69" s="17">
        <v>27</v>
      </c>
      <c r="C69" s="27"/>
      <c r="D69" s="71"/>
      <c r="E69" s="33">
        <f t="shared" si="0"/>
        <v>0</v>
      </c>
      <c r="F69" s="42" t="str">
        <f t="shared" si="1"/>
        <v/>
      </c>
      <c r="G69" s="6"/>
      <c r="H69" s="6"/>
      <c r="I69" s="25" t="str">
        <f t="shared" si="3"/>
        <v/>
      </c>
      <c r="J69" s="6"/>
      <c r="K69" s="25" t="str">
        <f t="shared" si="4"/>
        <v/>
      </c>
      <c r="L69" s="16"/>
      <c r="M69" s="25" t="str">
        <f t="shared" si="5"/>
        <v/>
      </c>
      <c r="N69" s="16"/>
      <c r="O69" s="69" t="str">
        <f t="shared" si="2"/>
        <v/>
      </c>
      <c r="P69" s="25" t="str">
        <f t="shared" si="6"/>
        <v/>
      </c>
    </row>
    <row r="70" spans="1:16" customFormat="1" ht="15.75" x14ac:dyDescent="0.25">
      <c r="A70" s="1"/>
      <c r="B70" s="17">
        <v>28</v>
      </c>
      <c r="C70" s="27"/>
      <c r="D70" s="71"/>
      <c r="E70" s="33">
        <f t="shared" si="0"/>
        <v>0</v>
      </c>
      <c r="F70" s="42" t="str">
        <f t="shared" si="1"/>
        <v/>
      </c>
      <c r="G70" s="6"/>
      <c r="H70" s="6"/>
      <c r="I70" s="25" t="str">
        <f t="shared" si="3"/>
        <v/>
      </c>
      <c r="J70" s="6"/>
      <c r="K70" s="25" t="str">
        <f t="shared" si="4"/>
        <v/>
      </c>
      <c r="L70" s="16"/>
      <c r="M70" s="25" t="str">
        <f t="shared" si="5"/>
        <v/>
      </c>
      <c r="N70" s="16"/>
      <c r="O70" s="69" t="str">
        <f t="shared" si="2"/>
        <v/>
      </c>
      <c r="P70" s="25" t="str">
        <f t="shared" si="6"/>
        <v/>
      </c>
    </row>
    <row r="71" spans="1:16" customFormat="1" ht="15.75" x14ac:dyDescent="0.25">
      <c r="A71" s="1"/>
      <c r="B71" s="17">
        <v>29</v>
      </c>
      <c r="C71" s="27"/>
      <c r="D71" s="71"/>
      <c r="E71" s="33">
        <f t="shared" si="0"/>
        <v>0</v>
      </c>
      <c r="F71" s="42" t="str">
        <f t="shared" si="1"/>
        <v/>
      </c>
      <c r="G71" s="6"/>
      <c r="H71" s="6"/>
      <c r="I71" s="25" t="str">
        <f t="shared" si="3"/>
        <v/>
      </c>
      <c r="J71" s="6"/>
      <c r="K71" s="25" t="str">
        <f t="shared" si="4"/>
        <v/>
      </c>
      <c r="L71" s="16"/>
      <c r="M71" s="25" t="str">
        <f t="shared" si="5"/>
        <v/>
      </c>
      <c r="N71" s="16"/>
      <c r="O71" s="69" t="str">
        <f t="shared" si="2"/>
        <v/>
      </c>
      <c r="P71" s="25" t="str">
        <f t="shared" si="6"/>
        <v/>
      </c>
    </row>
    <row r="72" spans="1:16" customFormat="1" ht="15.75" x14ac:dyDescent="0.25">
      <c r="A72" s="1"/>
      <c r="B72" s="17">
        <v>30</v>
      </c>
      <c r="C72" s="27"/>
      <c r="D72" s="71"/>
      <c r="E72" s="33">
        <f>IFERROR(C72-D72,"")</f>
        <v>0</v>
      </c>
      <c r="F72" s="42" t="str">
        <f t="shared" si="1"/>
        <v/>
      </c>
      <c r="G72" s="6"/>
      <c r="H72" s="6"/>
      <c r="I72" s="25" t="str">
        <f t="shared" si="3"/>
        <v/>
      </c>
      <c r="J72" s="6"/>
      <c r="K72" s="25" t="str">
        <f t="shared" si="4"/>
        <v/>
      </c>
      <c r="L72" s="16"/>
      <c r="M72" s="25" t="str">
        <f t="shared" si="5"/>
        <v/>
      </c>
      <c r="N72" s="16"/>
      <c r="O72" s="69" t="str">
        <f t="shared" si="2"/>
        <v/>
      </c>
      <c r="P72" s="25" t="str">
        <f t="shared" si="6"/>
        <v/>
      </c>
    </row>
    <row r="73" spans="1:16" customFormat="1" ht="15.75" x14ac:dyDescent="0.25">
      <c r="A73" s="1"/>
      <c r="B73" s="17">
        <v>31</v>
      </c>
      <c r="C73" s="27"/>
      <c r="D73" s="71"/>
      <c r="E73" s="33">
        <f t="shared" si="0"/>
        <v>0</v>
      </c>
      <c r="F73" s="42" t="str">
        <f t="shared" si="1"/>
        <v/>
      </c>
      <c r="G73" s="6"/>
      <c r="H73" s="6"/>
      <c r="I73" s="25" t="str">
        <f t="shared" ref="I73:I94" si="7">IFERROR(D73/H73,"")</f>
        <v/>
      </c>
      <c r="J73" s="6"/>
      <c r="K73" s="25" t="str">
        <f t="shared" ref="K73:K94" si="8">IFERROR(D73/J73,"")</f>
        <v/>
      </c>
      <c r="L73" s="16"/>
      <c r="M73" s="25" t="str">
        <f t="shared" ref="M73:M94" si="9">IFERROR(D73/L73,"")</f>
        <v/>
      </c>
      <c r="N73" s="16"/>
      <c r="O73" s="69" t="str">
        <f t="shared" si="2"/>
        <v/>
      </c>
      <c r="P73" s="25" t="str">
        <f t="shared" ref="P73:P94" si="10">IFERROR(D73/N73,"")</f>
        <v/>
      </c>
    </row>
    <row r="74" spans="1:16" customFormat="1" ht="15.75" x14ac:dyDescent="0.25">
      <c r="A74" s="1"/>
      <c r="B74" s="17">
        <v>32</v>
      </c>
      <c r="C74" s="27"/>
      <c r="D74" s="71"/>
      <c r="E74" s="33">
        <f t="shared" si="0"/>
        <v>0</v>
      </c>
      <c r="F74" s="42" t="str">
        <f t="shared" si="1"/>
        <v/>
      </c>
      <c r="G74" s="6"/>
      <c r="H74" s="6"/>
      <c r="I74" s="25" t="str">
        <f t="shared" si="7"/>
        <v/>
      </c>
      <c r="J74" s="6"/>
      <c r="K74" s="25" t="str">
        <f t="shared" si="8"/>
        <v/>
      </c>
      <c r="L74" s="16"/>
      <c r="M74" s="25" t="str">
        <f t="shared" si="9"/>
        <v/>
      </c>
      <c r="N74" s="16"/>
      <c r="O74" s="69" t="str">
        <f t="shared" si="2"/>
        <v/>
      </c>
      <c r="P74" s="25" t="str">
        <f t="shared" si="10"/>
        <v/>
      </c>
    </row>
    <row r="75" spans="1:16" customFormat="1" ht="15.75" x14ac:dyDescent="0.25">
      <c r="A75" s="1"/>
      <c r="B75" s="17">
        <v>33</v>
      </c>
      <c r="C75" s="27"/>
      <c r="D75" s="71"/>
      <c r="E75" s="33">
        <f t="shared" si="0"/>
        <v>0</v>
      </c>
      <c r="F75" s="42" t="str">
        <f t="shared" si="1"/>
        <v/>
      </c>
      <c r="G75" s="6"/>
      <c r="H75" s="6"/>
      <c r="I75" s="25" t="str">
        <f t="shared" si="7"/>
        <v/>
      </c>
      <c r="J75" s="6"/>
      <c r="K75" s="25" t="str">
        <f t="shared" si="8"/>
        <v/>
      </c>
      <c r="L75" s="16"/>
      <c r="M75" s="25" t="str">
        <f t="shared" si="9"/>
        <v/>
      </c>
      <c r="N75" s="16"/>
      <c r="O75" s="69" t="str">
        <f t="shared" si="2"/>
        <v/>
      </c>
      <c r="P75" s="25" t="str">
        <f t="shared" si="10"/>
        <v/>
      </c>
    </row>
    <row r="76" spans="1:16" customFormat="1" ht="15.75" x14ac:dyDescent="0.25">
      <c r="A76" s="1"/>
      <c r="B76" s="17">
        <v>34</v>
      </c>
      <c r="C76" s="27"/>
      <c r="D76" s="71"/>
      <c r="E76" s="33">
        <f t="shared" si="0"/>
        <v>0</v>
      </c>
      <c r="F76" s="42" t="str">
        <f t="shared" si="1"/>
        <v/>
      </c>
      <c r="G76" s="6"/>
      <c r="H76" s="6"/>
      <c r="I76" s="25" t="str">
        <f t="shared" si="7"/>
        <v/>
      </c>
      <c r="J76" s="6"/>
      <c r="K76" s="25" t="str">
        <f t="shared" si="8"/>
        <v/>
      </c>
      <c r="L76" s="16"/>
      <c r="M76" s="25" t="str">
        <f t="shared" si="9"/>
        <v/>
      </c>
      <c r="N76" s="16"/>
      <c r="O76" s="69" t="str">
        <f t="shared" si="2"/>
        <v/>
      </c>
      <c r="P76" s="25" t="str">
        <f t="shared" si="10"/>
        <v/>
      </c>
    </row>
    <row r="77" spans="1:16" customFormat="1" ht="15.75" x14ac:dyDescent="0.25">
      <c r="A77" s="1"/>
      <c r="B77" s="17">
        <v>35</v>
      </c>
      <c r="C77" s="27"/>
      <c r="D77" s="71"/>
      <c r="E77" s="33">
        <f t="shared" si="0"/>
        <v>0</v>
      </c>
      <c r="F77" s="42" t="str">
        <f t="shared" si="1"/>
        <v/>
      </c>
      <c r="G77" s="6"/>
      <c r="H77" s="6"/>
      <c r="I77" s="25" t="str">
        <f t="shared" si="7"/>
        <v/>
      </c>
      <c r="J77" s="6"/>
      <c r="K77" s="25" t="str">
        <f t="shared" si="8"/>
        <v/>
      </c>
      <c r="L77" s="16"/>
      <c r="M77" s="25" t="str">
        <f t="shared" si="9"/>
        <v/>
      </c>
      <c r="N77" s="16"/>
      <c r="O77" s="69" t="str">
        <f t="shared" si="2"/>
        <v/>
      </c>
      <c r="P77" s="25" t="str">
        <f t="shared" si="10"/>
        <v/>
      </c>
    </row>
    <row r="78" spans="1:16" customFormat="1" ht="15.75" x14ac:dyDescent="0.25">
      <c r="A78" s="1"/>
      <c r="B78" s="17">
        <v>36</v>
      </c>
      <c r="C78" s="27"/>
      <c r="D78" s="71"/>
      <c r="E78" s="33">
        <f t="shared" si="0"/>
        <v>0</v>
      </c>
      <c r="F78" s="42" t="str">
        <f t="shared" si="1"/>
        <v/>
      </c>
      <c r="G78" s="6"/>
      <c r="H78" s="6"/>
      <c r="I78" s="25" t="str">
        <f t="shared" si="7"/>
        <v/>
      </c>
      <c r="J78" s="6"/>
      <c r="K78" s="25" t="str">
        <f t="shared" si="8"/>
        <v/>
      </c>
      <c r="L78" s="16"/>
      <c r="M78" s="25" t="str">
        <f t="shared" si="9"/>
        <v/>
      </c>
      <c r="N78" s="16"/>
      <c r="O78" s="69" t="str">
        <f t="shared" si="2"/>
        <v/>
      </c>
      <c r="P78" s="25" t="str">
        <f t="shared" si="10"/>
        <v/>
      </c>
    </row>
    <row r="79" spans="1:16" customFormat="1" ht="15.75" x14ac:dyDescent="0.25">
      <c r="A79" s="1"/>
      <c r="B79" s="17">
        <v>37</v>
      </c>
      <c r="C79" s="27"/>
      <c r="D79" s="71"/>
      <c r="E79" s="33">
        <f t="shared" si="0"/>
        <v>0</v>
      </c>
      <c r="F79" s="42" t="str">
        <f t="shared" si="1"/>
        <v/>
      </c>
      <c r="G79" s="6"/>
      <c r="H79" s="6"/>
      <c r="I79" s="25" t="str">
        <f t="shared" si="7"/>
        <v/>
      </c>
      <c r="J79" s="6"/>
      <c r="K79" s="25" t="str">
        <f t="shared" si="8"/>
        <v/>
      </c>
      <c r="L79" s="16"/>
      <c r="M79" s="25" t="str">
        <f t="shared" si="9"/>
        <v/>
      </c>
      <c r="N79" s="16"/>
      <c r="O79" s="69" t="str">
        <f t="shared" si="2"/>
        <v/>
      </c>
      <c r="P79" s="25" t="str">
        <f t="shared" si="10"/>
        <v/>
      </c>
    </row>
    <row r="80" spans="1:16" customFormat="1" ht="15.75" x14ac:dyDescent="0.25">
      <c r="A80" s="1"/>
      <c r="B80" s="17">
        <v>38</v>
      </c>
      <c r="C80" s="27"/>
      <c r="D80" s="71"/>
      <c r="E80" s="33">
        <f t="shared" si="0"/>
        <v>0</v>
      </c>
      <c r="F80" s="42" t="str">
        <f t="shared" si="1"/>
        <v/>
      </c>
      <c r="G80" s="6"/>
      <c r="H80" s="6"/>
      <c r="I80" s="25" t="str">
        <f t="shared" si="7"/>
        <v/>
      </c>
      <c r="J80" s="6"/>
      <c r="K80" s="25" t="str">
        <f t="shared" si="8"/>
        <v/>
      </c>
      <c r="L80" s="16"/>
      <c r="M80" s="25" t="str">
        <f t="shared" si="9"/>
        <v/>
      </c>
      <c r="N80" s="16"/>
      <c r="O80" s="69" t="str">
        <f t="shared" si="2"/>
        <v/>
      </c>
      <c r="P80" s="25" t="str">
        <f t="shared" si="10"/>
        <v/>
      </c>
    </row>
    <row r="81" spans="1:16" customFormat="1" ht="15.75" x14ac:dyDescent="0.25">
      <c r="A81" s="1"/>
      <c r="B81" s="17">
        <v>39</v>
      </c>
      <c r="C81" s="27"/>
      <c r="D81" s="71"/>
      <c r="E81" s="33">
        <f>IFERROR(C81-D81,"")</f>
        <v>0</v>
      </c>
      <c r="F81" s="42" t="str">
        <f>IFERROR(E81/D81,"")</f>
        <v/>
      </c>
      <c r="G81" s="6"/>
      <c r="H81" s="6"/>
      <c r="I81" s="25" t="str">
        <f t="shared" si="7"/>
        <v/>
      </c>
      <c r="J81" s="6"/>
      <c r="K81" s="25" t="str">
        <f t="shared" si="8"/>
        <v/>
      </c>
      <c r="L81" s="16"/>
      <c r="M81" s="25" t="str">
        <f t="shared" si="9"/>
        <v/>
      </c>
      <c r="N81" s="16"/>
      <c r="O81" s="69" t="str">
        <f t="shared" si="2"/>
        <v/>
      </c>
      <c r="P81" s="25" t="str">
        <f t="shared" si="10"/>
        <v/>
      </c>
    </row>
    <row r="82" spans="1:16" customFormat="1" ht="15.75" x14ac:dyDescent="0.25">
      <c r="A82" s="1"/>
      <c r="B82" s="17">
        <v>40</v>
      </c>
      <c r="C82" s="27"/>
      <c r="D82" s="71"/>
      <c r="E82" s="33">
        <f t="shared" si="0"/>
        <v>0</v>
      </c>
      <c r="F82" s="42" t="str">
        <f t="shared" si="1"/>
        <v/>
      </c>
      <c r="G82" s="6"/>
      <c r="H82" s="6"/>
      <c r="I82" s="25" t="str">
        <f t="shared" si="7"/>
        <v/>
      </c>
      <c r="J82" s="6"/>
      <c r="K82" s="25" t="str">
        <f t="shared" si="8"/>
        <v/>
      </c>
      <c r="L82" s="16"/>
      <c r="M82" s="25" t="str">
        <f t="shared" si="9"/>
        <v/>
      </c>
      <c r="N82" s="16"/>
      <c r="O82" s="69" t="str">
        <f t="shared" si="2"/>
        <v/>
      </c>
      <c r="P82" s="25" t="str">
        <f t="shared" si="10"/>
        <v/>
      </c>
    </row>
    <row r="83" spans="1:16" customFormat="1" ht="15.75" x14ac:dyDescent="0.25">
      <c r="A83" s="1"/>
      <c r="B83" s="17">
        <v>41</v>
      </c>
      <c r="C83" s="27"/>
      <c r="D83" s="71"/>
      <c r="E83" s="33">
        <f t="shared" si="0"/>
        <v>0</v>
      </c>
      <c r="F83" s="42" t="str">
        <f t="shared" si="1"/>
        <v/>
      </c>
      <c r="G83" s="6"/>
      <c r="H83" s="6"/>
      <c r="I83" s="25" t="str">
        <f t="shared" si="7"/>
        <v/>
      </c>
      <c r="J83" s="6"/>
      <c r="K83" s="25" t="str">
        <f t="shared" si="8"/>
        <v/>
      </c>
      <c r="L83" s="16"/>
      <c r="M83" s="25" t="str">
        <f t="shared" si="9"/>
        <v/>
      </c>
      <c r="N83" s="16"/>
      <c r="O83" s="69" t="str">
        <f t="shared" si="2"/>
        <v/>
      </c>
      <c r="P83" s="25" t="str">
        <f t="shared" si="10"/>
        <v/>
      </c>
    </row>
    <row r="84" spans="1:16" customFormat="1" ht="15.75" x14ac:dyDescent="0.25">
      <c r="A84" s="1"/>
      <c r="B84" s="17">
        <v>42</v>
      </c>
      <c r="C84" s="27"/>
      <c r="D84" s="71"/>
      <c r="E84" s="33">
        <f t="shared" si="0"/>
        <v>0</v>
      </c>
      <c r="F84" s="42" t="str">
        <f t="shared" si="1"/>
        <v/>
      </c>
      <c r="G84" s="6"/>
      <c r="H84" s="6"/>
      <c r="I84" s="25" t="str">
        <f t="shared" si="7"/>
        <v/>
      </c>
      <c r="J84" s="6"/>
      <c r="K84" s="25" t="str">
        <f t="shared" si="8"/>
        <v/>
      </c>
      <c r="L84" s="16"/>
      <c r="M84" s="25" t="str">
        <f t="shared" si="9"/>
        <v/>
      </c>
      <c r="N84" s="16"/>
      <c r="O84" s="69" t="str">
        <f t="shared" si="2"/>
        <v/>
      </c>
      <c r="P84" s="25" t="str">
        <f t="shared" si="10"/>
        <v/>
      </c>
    </row>
    <row r="85" spans="1:16" customFormat="1" ht="15.75" x14ac:dyDescent="0.25">
      <c r="A85" s="1"/>
      <c r="B85" s="17">
        <v>43</v>
      </c>
      <c r="C85" s="27"/>
      <c r="D85" s="71"/>
      <c r="E85" s="33">
        <f t="shared" si="0"/>
        <v>0</v>
      </c>
      <c r="F85" s="42" t="str">
        <f t="shared" si="1"/>
        <v/>
      </c>
      <c r="G85" s="6"/>
      <c r="H85" s="6"/>
      <c r="I85" s="25" t="str">
        <f t="shared" si="7"/>
        <v/>
      </c>
      <c r="J85" s="6"/>
      <c r="K85" s="25" t="str">
        <f t="shared" si="8"/>
        <v/>
      </c>
      <c r="L85" s="16"/>
      <c r="M85" s="25" t="str">
        <f t="shared" si="9"/>
        <v/>
      </c>
      <c r="N85" s="16"/>
      <c r="O85" s="69" t="str">
        <f t="shared" si="2"/>
        <v/>
      </c>
      <c r="P85" s="25" t="str">
        <f t="shared" si="10"/>
        <v/>
      </c>
    </row>
    <row r="86" spans="1:16" customFormat="1" ht="15.75" x14ac:dyDescent="0.25">
      <c r="A86" s="1"/>
      <c r="B86" s="17">
        <v>44</v>
      </c>
      <c r="C86" s="27"/>
      <c r="D86" s="71"/>
      <c r="E86" s="33">
        <f t="shared" si="0"/>
        <v>0</v>
      </c>
      <c r="F86" s="42" t="str">
        <f t="shared" si="1"/>
        <v/>
      </c>
      <c r="G86" s="6"/>
      <c r="H86" s="6"/>
      <c r="I86" s="25" t="str">
        <f t="shared" si="7"/>
        <v/>
      </c>
      <c r="J86" s="6"/>
      <c r="K86" s="25" t="str">
        <f t="shared" si="8"/>
        <v/>
      </c>
      <c r="L86" s="16"/>
      <c r="M86" s="25" t="str">
        <f t="shared" si="9"/>
        <v/>
      </c>
      <c r="N86" s="16"/>
      <c r="O86" s="69" t="str">
        <f t="shared" si="2"/>
        <v/>
      </c>
      <c r="P86" s="25" t="str">
        <f t="shared" si="10"/>
        <v/>
      </c>
    </row>
    <row r="87" spans="1:16" customFormat="1" ht="15.75" x14ac:dyDescent="0.25">
      <c r="A87" s="1"/>
      <c r="B87" s="17">
        <v>45</v>
      </c>
      <c r="C87" s="27"/>
      <c r="D87" s="71"/>
      <c r="E87" s="33">
        <f t="shared" si="0"/>
        <v>0</v>
      </c>
      <c r="F87" s="42" t="str">
        <f t="shared" si="1"/>
        <v/>
      </c>
      <c r="G87" s="6"/>
      <c r="H87" s="6"/>
      <c r="I87" s="25" t="str">
        <f t="shared" si="7"/>
        <v/>
      </c>
      <c r="J87" s="6"/>
      <c r="K87" s="25" t="str">
        <f t="shared" si="8"/>
        <v/>
      </c>
      <c r="L87" s="16"/>
      <c r="M87" s="25" t="str">
        <f t="shared" si="9"/>
        <v/>
      </c>
      <c r="N87" s="16"/>
      <c r="O87" s="69" t="str">
        <f t="shared" si="2"/>
        <v/>
      </c>
      <c r="P87" s="25" t="str">
        <f t="shared" si="10"/>
        <v/>
      </c>
    </row>
    <row r="88" spans="1:16" customFormat="1" ht="15.75" x14ac:dyDescent="0.25">
      <c r="A88" s="1"/>
      <c r="B88" s="17">
        <v>46</v>
      </c>
      <c r="C88" s="27"/>
      <c r="D88" s="71"/>
      <c r="E88" s="33">
        <f t="shared" si="0"/>
        <v>0</v>
      </c>
      <c r="F88" s="42" t="str">
        <f t="shared" si="1"/>
        <v/>
      </c>
      <c r="G88" s="6"/>
      <c r="H88" s="6"/>
      <c r="I88" s="25" t="str">
        <f t="shared" si="7"/>
        <v/>
      </c>
      <c r="J88" s="6"/>
      <c r="K88" s="25" t="str">
        <f t="shared" si="8"/>
        <v/>
      </c>
      <c r="L88" s="16"/>
      <c r="M88" s="25" t="str">
        <f t="shared" si="9"/>
        <v/>
      </c>
      <c r="N88" s="16"/>
      <c r="O88" s="69" t="str">
        <f t="shared" si="2"/>
        <v/>
      </c>
      <c r="P88" s="25" t="str">
        <f t="shared" si="10"/>
        <v/>
      </c>
    </row>
    <row r="89" spans="1:16" customFormat="1" ht="15.75" x14ac:dyDescent="0.25">
      <c r="A89" s="1"/>
      <c r="B89" s="17">
        <v>47</v>
      </c>
      <c r="C89" s="27"/>
      <c r="D89" s="71"/>
      <c r="E89" s="33">
        <f t="shared" si="0"/>
        <v>0</v>
      </c>
      <c r="F89" s="42" t="str">
        <f t="shared" si="1"/>
        <v/>
      </c>
      <c r="G89" s="6"/>
      <c r="H89" s="6"/>
      <c r="I89" s="25" t="str">
        <f t="shared" si="7"/>
        <v/>
      </c>
      <c r="J89" s="6"/>
      <c r="K89" s="25" t="str">
        <f t="shared" si="8"/>
        <v/>
      </c>
      <c r="L89" s="16"/>
      <c r="M89" s="25" t="str">
        <f t="shared" si="9"/>
        <v/>
      </c>
      <c r="N89" s="16"/>
      <c r="O89" s="69" t="str">
        <f t="shared" si="2"/>
        <v/>
      </c>
      <c r="P89" s="25" t="str">
        <f t="shared" si="10"/>
        <v/>
      </c>
    </row>
    <row r="90" spans="1:16" customFormat="1" ht="15.75" x14ac:dyDescent="0.25">
      <c r="A90" s="1"/>
      <c r="B90" s="17">
        <v>48</v>
      </c>
      <c r="C90" s="27"/>
      <c r="D90" s="71"/>
      <c r="E90" s="33">
        <f t="shared" si="0"/>
        <v>0</v>
      </c>
      <c r="F90" s="42" t="str">
        <f t="shared" si="1"/>
        <v/>
      </c>
      <c r="G90" s="6"/>
      <c r="H90" s="6"/>
      <c r="I90" s="25" t="str">
        <f t="shared" si="7"/>
        <v/>
      </c>
      <c r="J90" s="6"/>
      <c r="K90" s="25" t="str">
        <f t="shared" si="8"/>
        <v/>
      </c>
      <c r="L90" s="16"/>
      <c r="M90" s="25" t="str">
        <f t="shared" si="9"/>
        <v/>
      </c>
      <c r="N90" s="16"/>
      <c r="O90" s="69" t="str">
        <f t="shared" si="2"/>
        <v/>
      </c>
      <c r="P90" s="25" t="str">
        <f t="shared" si="10"/>
        <v/>
      </c>
    </row>
    <row r="91" spans="1:16" customFormat="1" ht="15.75" x14ac:dyDescent="0.25">
      <c r="A91" s="1"/>
      <c r="B91" s="17">
        <v>49</v>
      </c>
      <c r="C91" s="27"/>
      <c r="D91" s="71"/>
      <c r="E91" s="33">
        <f t="shared" si="0"/>
        <v>0</v>
      </c>
      <c r="F91" s="42" t="str">
        <f t="shared" si="1"/>
        <v/>
      </c>
      <c r="G91" s="6"/>
      <c r="H91" s="6"/>
      <c r="I91" s="25" t="str">
        <f t="shared" si="7"/>
        <v/>
      </c>
      <c r="J91" s="6"/>
      <c r="K91" s="25" t="str">
        <f t="shared" si="8"/>
        <v/>
      </c>
      <c r="L91" s="16"/>
      <c r="M91" s="25" t="str">
        <f t="shared" si="9"/>
        <v/>
      </c>
      <c r="N91" s="16"/>
      <c r="O91" s="69" t="str">
        <f t="shared" si="2"/>
        <v/>
      </c>
      <c r="P91" s="25" t="str">
        <f t="shared" si="10"/>
        <v/>
      </c>
    </row>
    <row r="92" spans="1:16" customFormat="1" ht="15.75" x14ac:dyDescent="0.25">
      <c r="A92" s="1"/>
      <c r="B92" s="17">
        <v>50</v>
      </c>
      <c r="C92" s="27"/>
      <c r="D92" s="71"/>
      <c r="E92" s="33">
        <f t="shared" si="0"/>
        <v>0</v>
      </c>
      <c r="F92" s="42" t="str">
        <f t="shared" si="1"/>
        <v/>
      </c>
      <c r="G92" s="6"/>
      <c r="H92" s="6"/>
      <c r="I92" s="25" t="str">
        <f t="shared" si="7"/>
        <v/>
      </c>
      <c r="J92" s="6"/>
      <c r="K92" s="25" t="str">
        <f t="shared" si="8"/>
        <v/>
      </c>
      <c r="L92" s="16"/>
      <c r="M92" s="25" t="str">
        <f t="shared" si="9"/>
        <v/>
      </c>
      <c r="N92" s="16"/>
      <c r="O92" s="69" t="str">
        <f t="shared" si="2"/>
        <v/>
      </c>
      <c r="P92" s="25" t="str">
        <f t="shared" si="10"/>
        <v/>
      </c>
    </row>
    <row r="93" spans="1:16" customFormat="1" ht="15.75" x14ac:dyDescent="0.25">
      <c r="A93" s="1"/>
      <c r="B93" s="17">
        <v>51</v>
      </c>
      <c r="C93" s="27"/>
      <c r="D93" s="71"/>
      <c r="E93" s="33">
        <f t="shared" si="0"/>
        <v>0</v>
      </c>
      <c r="F93" s="42" t="str">
        <f t="shared" si="1"/>
        <v/>
      </c>
      <c r="G93" s="6"/>
      <c r="H93" s="6"/>
      <c r="I93" s="25" t="str">
        <f t="shared" si="7"/>
        <v/>
      </c>
      <c r="J93" s="6"/>
      <c r="K93" s="25" t="str">
        <f t="shared" si="8"/>
        <v/>
      </c>
      <c r="L93" s="16"/>
      <c r="M93" s="25" t="str">
        <f t="shared" si="9"/>
        <v/>
      </c>
      <c r="N93" s="16"/>
      <c r="O93" s="69" t="str">
        <f t="shared" si="2"/>
        <v/>
      </c>
      <c r="P93" s="25" t="str">
        <f t="shared" si="10"/>
        <v/>
      </c>
    </row>
    <row r="94" spans="1:16" customFormat="1" ht="16.5" thickBot="1" x14ac:dyDescent="0.3">
      <c r="A94" s="1"/>
      <c r="B94" s="21">
        <v>52</v>
      </c>
      <c r="C94" s="28"/>
      <c r="D94" s="72"/>
      <c r="E94" s="34">
        <f t="shared" si="0"/>
        <v>0</v>
      </c>
      <c r="F94" s="43" t="str">
        <f t="shared" si="1"/>
        <v/>
      </c>
      <c r="G94" s="22"/>
      <c r="H94" s="22"/>
      <c r="I94" s="26" t="str">
        <f t="shared" si="7"/>
        <v/>
      </c>
      <c r="J94" s="22"/>
      <c r="K94" s="26" t="str">
        <f t="shared" si="8"/>
        <v/>
      </c>
      <c r="L94" s="23"/>
      <c r="M94" s="26" t="str">
        <f t="shared" si="9"/>
        <v/>
      </c>
      <c r="N94" s="23"/>
      <c r="O94" s="70" t="str">
        <f t="shared" si="2"/>
        <v/>
      </c>
      <c r="P94" s="26" t="str">
        <f t="shared" si="10"/>
        <v/>
      </c>
    </row>
    <row r="95" spans="1:16" customFormat="1" ht="24" customHeight="1" x14ac:dyDescent="0.3">
      <c r="A95" s="1"/>
      <c r="B95" s="5"/>
      <c r="D95" s="5"/>
      <c r="E95" s="5"/>
      <c r="G95" s="5"/>
      <c r="H95" s="5"/>
      <c r="I95" s="5"/>
      <c r="J95" s="5"/>
      <c r="K95" s="5"/>
      <c r="L95" s="5"/>
      <c r="M95" s="5"/>
      <c r="O95" s="5"/>
      <c r="P95" s="5"/>
    </row>
    <row r="96" spans="1:16" ht="30.95" customHeight="1" x14ac:dyDescent="0.2">
      <c r="B96" s="30" t="s">
        <v>37</v>
      </c>
      <c r="D96" s="7" t="s">
        <v>22</v>
      </c>
      <c r="E96" s="7"/>
    </row>
    <row r="97" spans="1:16" customFormat="1" ht="50.1" customHeight="1" x14ac:dyDescent="0.3">
      <c r="A97" s="1"/>
      <c r="B97" s="5"/>
      <c r="C97" s="15" t="s">
        <v>24</v>
      </c>
      <c r="D97" s="15" t="s">
        <v>25</v>
      </c>
      <c r="E97" s="15" t="s">
        <v>26</v>
      </c>
      <c r="F97" s="29" t="s">
        <v>38</v>
      </c>
      <c r="G97" s="15" t="s">
        <v>27</v>
      </c>
      <c r="H97" s="15" t="s">
        <v>28</v>
      </c>
      <c r="I97" s="29" t="s">
        <v>39</v>
      </c>
      <c r="J97" s="15" t="s">
        <v>30</v>
      </c>
      <c r="K97" s="29" t="s">
        <v>40</v>
      </c>
      <c r="L97" s="15" t="s">
        <v>32</v>
      </c>
      <c r="M97" s="29" t="s">
        <v>41</v>
      </c>
      <c r="N97" s="15" t="s">
        <v>34</v>
      </c>
      <c r="O97" s="29" t="s">
        <v>56</v>
      </c>
      <c r="P97" s="29" t="s">
        <v>42</v>
      </c>
    </row>
    <row r="98" spans="1:16" s="4" customFormat="1" ht="36" customHeight="1" x14ac:dyDescent="0.25">
      <c r="A98" s="3"/>
      <c r="B98" s="18" t="s">
        <v>0</v>
      </c>
      <c r="C98" s="31">
        <f>SUM(C43:C94)</f>
        <v>0</v>
      </c>
      <c r="D98" s="32">
        <f>SUM(D43:D94)</f>
        <v>0</v>
      </c>
      <c r="E98" s="32">
        <f>SUM(E43:E94)</f>
        <v>0</v>
      </c>
      <c r="F98" s="44" t="str">
        <f>IFERROR(AVERAGE(F43:F94),"")</f>
        <v/>
      </c>
      <c r="G98" s="19">
        <f>SUM(G43:G94)</f>
        <v>0</v>
      </c>
      <c r="H98" s="19">
        <f>SUM(H43:H94)</f>
        <v>0</v>
      </c>
      <c r="I98" s="35" t="str">
        <f>IFERROR(AVERAGE(I43:I94),"")</f>
        <v/>
      </c>
      <c r="J98" s="19">
        <f>SUM(J43:J94)</f>
        <v>0</v>
      </c>
      <c r="K98" s="35" t="str">
        <f>IFERROR(AVERAGE(K43:K94),"")</f>
        <v/>
      </c>
      <c r="L98" s="19">
        <f>SUM(L43:L94)</f>
        <v>0</v>
      </c>
      <c r="M98" s="35" t="str">
        <f>IFERROR(AVERAGE(M43:M94),"")</f>
        <v/>
      </c>
      <c r="N98" s="19">
        <f>SUM(N43:N94)</f>
        <v>0</v>
      </c>
      <c r="O98" s="35" t="str">
        <f>IFERROR(AVERAGE(O43:O94),"")</f>
        <v/>
      </c>
      <c r="P98" s="35" t="str">
        <f>IFERROR(AVERAGE(P43:P94),"")</f>
        <v/>
      </c>
    </row>
    <row r="99" spans="1:16" s="4" customFormat="1" ht="36" customHeight="1" x14ac:dyDescent="0.25">
      <c r="A99" s="3"/>
      <c r="B99" s="18" t="s">
        <v>13</v>
      </c>
      <c r="C99" s="38"/>
      <c r="D99" s="38"/>
      <c r="E99" s="38"/>
      <c r="F99" s="45"/>
      <c r="G99" s="8"/>
      <c r="H99" s="9"/>
      <c r="I99" s="36"/>
      <c r="J99" s="8"/>
      <c r="K99" s="36"/>
      <c r="L99" s="8"/>
      <c r="M99" s="36"/>
      <c r="N99" s="8"/>
      <c r="O99" s="36"/>
      <c r="P99" s="36"/>
    </row>
    <row r="100" spans="1:16" s="4" customFormat="1" ht="36" customHeight="1" x14ac:dyDescent="0.25">
      <c r="A100" s="3"/>
      <c r="B100" s="18" t="s">
        <v>43</v>
      </c>
      <c r="C100" s="20" t="str">
        <f t="shared" ref="C100:P100" si="11">IFERROR(C98/C99,"")</f>
        <v/>
      </c>
      <c r="D100" s="20" t="str">
        <f t="shared" si="11"/>
        <v/>
      </c>
      <c r="E100" s="20" t="str">
        <f t="shared" si="11"/>
        <v/>
      </c>
      <c r="F100" s="20" t="str">
        <f t="shared" si="11"/>
        <v/>
      </c>
      <c r="G100" s="20" t="str">
        <f t="shared" si="11"/>
        <v/>
      </c>
      <c r="H100" s="20" t="str">
        <f t="shared" si="11"/>
        <v/>
      </c>
      <c r="I100" s="20" t="str">
        <f t="shared" si="11"/>
        <v/>
      </c>
      <c r="J100" s="20" t="str">
        <f t="shared" si="11"/>
        <v/>
      </c>
      <c r="K100" s="20" t="str">
        <f t="shared" si="11"/>
        <v/>
      </c>
      <c r="L100" s="20" t="str">
        <f t="shared" si="11"/>
        <v/>
      </c>
      <c r="M100" s="20" t="str">
        <f t="shared" si="11"/>
        <v/>
      </c>
      <c r="N100" s="20" t="str">
        <f t="shared" si="11"/>
        <v/>
      </c>
      <c r="O100" s="20" t="str">
        <f t="shared" si="11"/>
        <v/>
      </c>
      <c r="P100" s="20" t="str">
        <f t="shared" si="11"/>
        <v/>
      </c>
    </row>
    <row r="101" spans="1:16" customFormat="1" ht="24" customHeight="1" x14ac:dyDescent="0.3">
      <c r="A101" s="1"/>
      <c r="B101" s="5"/>
      <c r="D101" s="5"/>
      <c r="E101" s="5"/>
      <c r="G101" s="5"/>
      <c r="H101" s="5"/>
      <c r="I101" s="5"/>
      <c r="J101" s="5"/>
      <c r="K101" s="5"/>
      <c r="L101" s="5"/>
      <c r="M101" s="5"/>
      <c r="O101" s="5"/>
      <c r="P101" s="5"/>
    </row>
    <row r="102" spans="1:16" ht="30.95" customHeight="1" x14ac:dyDescent="0.2">
      <c r="B102" s="30" t="s">
        <v>44</v>
      </c>
      <c r="E102" s="7"/>
    </row>
    <row r="103" spans="1:16" ht="35.1" customHeight="1" x14ac:dyDescent="0.3">
      <c r="B103" s="15" t="s">
        <v>45</v>
      </c>
      <c r="C103" s="15" t="s">
        <v>36</v>
      </c>
      <c r="D103" s="15" t="s">
        <v>46</v>
      </c>
      <c r="E103" s="81"/>
      <c r="F103" s="81"/>
      <c r="G103" s="81"/>
      <c r="H103" s="81"/>
      <c r="I103" s="81"/>
      <c r="J103" s="81"/>
      <c r="K103" s="81"/>
      <c r="L103" s="81"/>
      <c r="M103" s="81"/>
      <c r="N103" s="81"/>
      <c r="O103" s="81"/>
      <c r="P103" s="81"/>
    </row>
    <row r="104" spans="1:16" ht="35.1" customHeight="1" x14ac:dyDescent="0.3">
      <c r="B104" s="83" t="s">
        <v>47</v>
      </c>
      <c r="C104" s="82"/>
      <c r="D104" s="82"/>
      <c r="E104" s="81"/>
      <c r="F104" s="81"/>
      <c r="G104" s="81"/>
      <c r="H104" s="81"/>
      <c r="I104" s="81"/>
      <c r="J104" s="81"/>
      <c r="K104" s="81"/>
      <c r="L104" s="81"/>
      <c r="M104" s="81"/>
      <c r="N104" s="81"/>
      <c r="O104" s="81"/>
      <c r="P104" s="81"/>
    </row>
    <row r="105" spans="1:16" ht="35.1" customHeight="1" x14ac:dyDescent="0.3">
      <c r="B105" s="83" t="s">
        <v>48</v>
      </c>
      <c r="C105" s="82"/>
      <c r="D105" s="82"/>
      <c r="E105" s="81"/>
      <c r="F105" s="81"/>
      <c r="G105" s="81"/>
      <c r="H105" s="81"/>
      <c r="I105" s="81"/>
      <c r="J105" s="81"/>
      <c r="K105" s="81"/>
      <c r="L105" s="81"/>
      <c r="M105" s="81"/>
      <c r="N105" s="81"/>
      <c r="O105" s="81"/>
      <c r="P105" s="81"/>
    </row>
    <row r="106" spans="1:16" ht="35.1" customHeight="1" x14ac:dyDescent="0.3">
      <c r="B106" s="83" t="s">
        <v>49</v>
      </c>
      <c r="C106" s="82"/>
      <c r="D106" s="82"/>
      <c r="E106" s="81"/>
      <c r="F106" s="81"/>
      <c r="G106" s="81"/>
      <c r="H106" s="81"/>
      <c r="I106" s="81"/>
      <c r="J106" s="81"/>
      <c r="K106" s="81"/>
      <c r="L106" s="81"/>
      <c r="M106" s="81"/>
      <c r="N106" s="81"/>
      <c r="O106" s="81"/>
      <c r="P106" s="81"/>
    </row>
    <row r="107" spans="1:16" ht="35.1" customHeight="1" x14ac:dyDescent="0.3">
      <c r="B107" s="83" t="s">
        <v>50</v>
      </c>
      <c r="C107" s="82"/>
      <c r="D107" s="82"/>
      <c r="E107" s="81"/>
      <c r="F107" s="81"/>
      <c r="G107" s="81"/>
      <c r="H107" s="81"/>
      <c r="I107" s="81"/>
      <c r="J107" s="81"/>
      <c r="K107" s="81"/>
      <c r="L107" s="81"/>
      <c r="M107" s="81"/>
      <c r="N107" s="81"/>
      <c r="O107" s="81"/>
      <c r="P107" s="81"/>
    </row>
    <row r="108" spans="1:16" ht="35.1" customHeight="1" x14ac:dyDescent="0.3">
      <c r="B108" s="83" t="s">
        <v>51</v>
      </c>
      <c r="C108" s="82"/>
      <c r="D108" s="82"/>
      <c r="E108" s="81"/>
      <c r="F108" s="81"/>
      <c r="G108" s="81"/>
      <c r="H108" s="81"/>
      <c r="I108" s="81"/>
      <c r="J108" s="81"/>
      <c r="K108" s="81"/>
      <c r="L108" s="81"/>
      <c r="M108" s="81"/>
      <c r="N108" s="81"/>
      <c r="O108" s="81"/>
      <c r="P108" s="81"/>
    </row>
    <row r="109" spans="1:16" ht="35.1" customHeight="1" x14ac:dyDescent="0.3">
      <c r="B109" s="83" t="s">
        <v>52</v>
      </c>
      <c r="C109" s="82"/>
      <c r="D109" s="82"/>
      <c r="E109" s="81"/>
      <c r="F109" s="81"/>
      <c r="G109" s="81"/>
      <c r="H109" s="81"/>
      <c r="I109" s="81"/>
      <c r="J109" s="81"/>
      <c r="K109" s="81"/>
      <c r="L109" s="81"/>
      <c r="M109" s="81"/>
      <c r="N109" s="81"/>
      <c r="O109" s="81"/>
      <c r="P109" s="81"/>
    </row>
    <row r="110" spans="1:16" ht="16.5" x14ac:dyDescent="0.3">
      <c r="B110" s="81"/>
      <c r="C110" s="81"/>
      <c r="D110" s="81"/>
      <c r="E110" s="81"/>
      <c r="F110" s="81"/>
      <c r="G110" s="81"/>
      <c r="H110" s="81"/>
      <c r="I110" s="81"/>
      <c r="J110" s="81"/>
      <c r="K110" s="81"/>
      <c r="L110" s="81"/>
      <c r="M110" s="81"/>
      <c r="N110" s="81"/>
      <c r="O110" s="81"/>
      <c r="P110" s="81"/>
    </row>
  </sheetData>
  <mergeCells count="48">
    <mergeCell ref="B2:D2"/>
    <mergeCell ref="E2:H2"/>
    <mergeCell ref="B38:C38"/>
    <mergeCell ref="E20:J20"/>
    <mergeCell ref="K20:P20"/>
    <mergeCell ref="B22:D22"/>
    <mergeCell ref="B23:D23"/>
    <mergeCell ref="B24:D24"/>
    <mergeCell ref="B27:C27"/>
    <mergeCell ref="B28:C28"/>
    <mergeCell ref="B32:D32"/>
    <mergeCell ref="B33:D33"/>
    <mergeCell ref="B34:D34"/>
    <mergeCell ref="B37:C37"/>
    <mergeCell ref="B11:C11"/>
    <mergeCell ref="E11:F11"/>
    <mergeCell ref="H11:I11"/>
    <mergeCell ref="H12:I12"/>
    <mergeCell ref="M12:N12"/>
    <mergeCell ref="O12:P12"/>
    <mergeCell ref="H8:I8"/>
    <mergeCell ref="K8:L8"/>
    <mergeCell ref="O8:P8"/>
    <mergeCell ref="H9:I9"/>
    <mergeCell ref="O9:P9"/>
    <mergeCell ref="B10:C10"/>
    <mergeCell ref="E10:F10"/>
    <mergeCell ref="H10:I10"/>
    <mergeCell ref="B7:D7"/>
    <mergeCell ref="E7:G7"/>
    <mergeCell ref="H7:J7"/>
    <mergeCell ref="K7:L7"/>
    <mergeCell ref="M7:N7"/>
    <mergeCell ref="O7:P7"/>
    <mergeCell ref="B6:D6"/>
    <mergeCell ref="E6:G6"/>
    <mergeCell ref="H6:J6"/>
    <mergeCell ref="K6:L6"/>
    <mergeCell ref="M6:N6"/>
    <mergeCell ref="O6:P6"/>
    <mergeCell ref="H4:I4"/>
    <mergeCell ref="O4:P4"/>
    <mergeCell ref="B5:D5"/>
    <mergeCell ref="E5:G5"/>
    <mergeCell ref="H5:J5"/>
    <mergeCell ref="K5:L5"/>
    <mergeCell ref="M5:N5"/>
    <mergeCell ref="O5:P5"/>
  </mergeCells>
  <pageMargins left="0.4" right="0.4" top="0.4" bottom="0.4" header="0" footer="0"/>
  <pageSetup scale="55" fitToHeight="0" orientation="landscape" horizontalDpi="0" verticalDpi="0"/>
  <rowBreaks count="1" manualBreakCount="1">
    <brk id="95" max="16383" man="1"/>
  </rowBreaks>
  <ignoredErrors>
    <ignoredError sqref="F98 I98 K98 M98" formula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34998626667073579"/>
  </sheetPr>
  <dimension ref="B2"/>
  <sheetViews>
    <sheetView showGridLines="0" workbookViewId="0">
      <selection activeCell="B2" sqref="B2"/>
    </sheetView>
  </sheetViews>
  <sheetFormatPr defaultColWidth="10.875" defaultRowHeight="15" x14ac:dyDescent="0.25"/>
  <cols>
    <col min="1" max="1" width="3.375" style="11" customWidth="1"/>
    <col min="2" max="2" width="88.375" style="11" customWidth="1"/>
    <col min="3" max="16384" width="10.875" style="11"/>
  </cols>
  <sheetData>
    <row r="2" spans="2:2" ht="132.75" customHeight="1" x14ac:dyDescent="0.25">
      <c r="B2" s="10" t="s">
        <v>3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Informe de KPI de redes social1</vt:lpstr>
      <vt:lpstr>Informe de KPI de redes social2</vt:lpstr>
      <vt:lpstr>- Descargo de responsabilidad -</vt:lpstr>
      <vt:lpstr>'Informe de KPI de redes social1'!Print_Area</vt:lpstr>
      <vt:lpstr>'Informe de KPI de redes social2'!Print_Area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Jessie Jiao</cp:lastModifiedBy>
  <cp:lastPrinted>2023-10-14T21:54:05Z</cp:lastPrinted>
  <dcterms:created xsi:type="dcterms:W3CDTF">2016-07-15T15:02:20Z</dcterms:created>
  <dcterms:modified xsi:type="dcterms:W3CDTF">2024-05-30T08:58:16Z</dcterms:modified>
</cp:coreProperties>
</file>