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\-20-free-calendar-templates-work-personal-planning\"/>
    </mc:Choice>
  </mc:AlternateContent>
  <xr:revisionPtr revIDLastSave="0" documentId="13_ncr:1_{B82B858C-2957-4DE1-B668-58ACCD654282}" xr6:coauthVersionLast="47" xr6:coauthVersionMax="47" xr10:uidLastSave="{00000000-0000-0000-0000-000000000000}"/>
  <bookViews>
    <workbookView xWindow="7640" yWindow="230" windowWidth="30740" windowHeight="19880" tabRatio="500" xr2:uid="{00000000-000D-0000-FFFF-FFFF00000000}"/>
  </bookViews>
  <sheets>
    <sheet name="EJEMPLO de calendario de emplea" sheetId="1" r:id="rId1"/>
    <sheet name="Calendario de empleados de 2025" sheetId="6" r:id="rId2"/>
    <sheet name="- Descargo de responsabilidad -" sheetId="4" r:id="rId3"/>
  </sheets>
  <externalReferences>
    <externalReference r:id="rId4"/>
  </externalReferences>
  <definedNames>
    <definedName name="_xlnm.Print_Area" localSheetId="1">'Calendario de empleados de 2025'!$B$1:$L$26</definedName>
    <definedName name="_xlnm.Print_Area" localSheetId="0">'EJEMPLO de calendario de emplea'!$B$1:$L$26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12" i="1" l="1"/>
  <c r="L8" i="1"/>
  <c r="L24" i="1"/>
  <c r="L7" i="1"/>
  <c r="L23" i="1"/>
  <c r="L19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<sst xmlns="http://schemas.openxmlformats.org/spreadsheetml/2006/main" count="98" uniqueCount="35">
  <si>
    <t>PLANTILLA DE CALENDARIO DE EMPLEADOS DE 2025</t>
  </si>
  <si>
    <t>INICIO DE LA SEMANA:</t>
  </si>
  <si>
    <t>LUN.</t>
  </si>
  <si>
    <t>MAR.</t>
  </si>
  <si>
    <t>MIÉ.</t>
  </si>
  <si>
    <t>JUE.</t>
  </si>
  <si>
    <t>VIE.</t>
  </si>
  <si>
    <t>SÁB.</t>
  </si>
  <si>
    <t>DOM.</t>
  </si>
  <si>
    <t>Ingrese el ID de empleado y la tarifa de pago.</t>
  </si>
  <si>
    <t>Defina los tipos de turnos</t>
  </si>
  <si>
    <t>ID DE EMPLEADO</t>
  </si>
  <si>
    <t>HORAS</t>
  </si>
  <si>
    <t>TARIFA</t>
  </si>
  <si>
    <t>PAGO</t>
  </si>
  <si>
    <t>TARIFA DE PAGO</t>
  </si>
  <si>
    <t>TIPO DE TURNO</t>
  </si>
  <si>
    <t>INICIO</t>
  </si>
  <si>
    <t>FIN</t>
  </si>
  <si>
    <t>40587, Cara C.</t>
  </si>
  <si>
    <t>LIBRE</t>
  </si>
  <si>
    <t>Tarde</t>
  </si>
  <si>
    <t>42867, Alex D.</t>
  </si>
  <si>
    <t>Noche</t>
  </si>
  <si>
    <t>52186, Nathan M.</t>
  </si>
  <si>
    <t>49862, Daniel H.</t>
  </si>
  <si>
    <t>Vacaciones</t>
  </si>
  <si>
    <t>COSTO TOTAL: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</si>
  <si>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</si>
  <si>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</si>
  <si>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DÍA LIBRE</t>
  </si>
  <si>
    <t>Mañana</t>
  </si>
  <si>
    <t>Media mañana</t>
  </si>
  <si>
    <t>Media tarde</t>
  </si>
  <si>
    <t>Tarde-noche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</si>
</sst>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18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1581150</xdr:colOff>
      <xdr:row>0</xdr:row>
      <xdr:rowOff>85725</xdr:rowOff>
    </xdr:from>
    <xdr:to>
      <xdr:col>20</xdr:col>
      <xdr:colOff>36406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8844B-4309-8680-0DB7-05525617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6825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IPO DE TURNO" dataDxfId="26"/>
    <tableColumn id="2" xr3:uid="{00000000-0010-0000-0000-000002000000}" name="INICIO" dataDxfId="25"/>
    <tableColumn id="3" xr3:uid="{00000000-0010-0000-0000-000003000000}" name="FIN" dataDxfId="24"/>
    <tableColumn id="4" xr3:uid="{00000000-0010-0000-0000-000004000000}" name="HORAS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 DE EMPLEADO" dataDxfId="17"/>
    <tableColumn id="2" xr3:uid="{00000000-0010-0000-0100-000002000000}" name="TARIFA DE PAGO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IPO DE TURNO" dataDxfId="10"/>
    <tableColumn id="2" xr3:uid="{E9967EDB-EFCC-4C85-A63B-CEC8CAE4D4DC}" name="INICIO" dataDxfId="9"/>
    <tableColumn id="3" xr3:uid="{969B7A37-6FBB-4F85-9777-C45D68FDF215}" name="FIN" dataDxfId="8"/>
    <tableColumn id="4" xr3:uid="{4263090A-45BB-4348-A3B2-91B17C579189}" name="HORAS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 DE EMPLEADO" dataDxfId="1"/>
    <tableColumn id="2" xr3:uid="{AA61AD93-2275-4C23-8FF6-B2151CAFE175}" name="TARIFA DE PAG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F16" sqref="F16"/>
    </sheetView>
  </sheetViews>
  <sheetFormatPr defaultColWidth="10.75" defaultRowHeight="15.5" x14ac:dyDescent="0.35"/>
  <cols>
    <col min="1" max="1" width="3" style="1" customWidth="1"/>
    <col min="2" max="2" width="18.25" style="1" customWidth="1"/>
    <col min="3" max="3" width="13.75" style="1" customWidth="1"/>
    <col min="4" max="4" width="13.83203125" style="1" customWidth="1"/>
    <col min="5" max="5" width="13.25" style="1" customWidth="1"/>
    <col min="6" max="6" width="13.33203125" style="1" customWidth="1"/>
    <col min="7" max="7" width="13.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7.83203125" style="1" customWidth="1"/>
    <col min="16" max="16" width="3.25" style="1" customWidth="1"/>
    <col min="17" max="17" width="23.75" style="1" customWidth="1"/>
    <col min="18" max="20" width="10.75" style="1" customWidth="1"/>
    <col min="21" max="21" width="3" style="1" customWidth="1"/>
    <col min="22" max="16384" width="10.75" style="1"/>
  </cols>
  <sheetData>
    <row r="1" spans="1:20" ht="54" customHeight="1" x14ac:dyDescent="0.35">
      <c r="A1" s="3"/>
      <c r="B1" s="48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35">
      <c r="A5" s="6"/>
      <c r="B5" s="41" t="s">
        <v>11</v>
      </c>
      <c r="C5" s="42">
        <f>C2</f>
        <v>45656</v>
      </c>
      <c r="D5" s="42">
        <f>C5+1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11</v>
      </c>
      <c r="O5" s="44" t="s">
        <v>15</v>
      </c>
      <c r="Q5" s="43" t="s">
        <v>16</v>
      </c>
      <c r="R5" s="45" t="s">
        <v>17</v>
      </c>
      <c r="S5" s="45" t="s">
        <v>18</v>
      </c>
      <c r="T5" s="44" t="s">
        <v>12</v>
      </c>
    </row>
    <row r="6" spans="1:20" ht="22.15" customHeight="1" x14ac:dyDescent="0.35">
      <c r="A6" s="3"/>
      <c r="B6" s="29" t="s">
        <v>19</v>
      </c>
      <c r="C6" s="8" t="s">
        <v>31</v>
      </c>
      <c r="D6" s="8" t="s">
        <v>31</v>
      </c>
      <c r="E6" s="8" t="s">
        <v>31</v>
      </c>
      <c r="F6" s="8" t="s">
        <v>31</v>
      </c>
      <c r="G6" s="8" t="s">
        <v>31</v>
      </c>
      <c r="H6" s="8" t="s">
        <v>20</v>
      </c>
      <c r="I6" s="8" t="s">
        <v>20</v>
      </c>
      <c r="J6" s="27">
        <f>IFERROR(VLOOKUP(C6,ShiftData[],4)+VLOOKUP(D6,ShiftData[],4)+VLOOKUP(E6,ShiftData[],4)+VLOOKUP(F6,ShiftData[],4)+VLOOKUP(G6,ShiftData[],4)+VLOOKUP(H6,ShiftData[],4)+VLOOKUP(I6,ShiftData[],4),"")</f>
        <v>40</v>
      </c>
      <c r="K6" s="28">
        <f>IFERROR(VLOOKUP(B6,EmployeeIDwPay[],2),"")</f>
        <v>23.14</v>
      </c>
      <c r="L6" s="36">
        <f>IFERROR(J6*K6,"")</f>
        <v>925.6</v>
      </c>
      <c r="M6" s="3"/>
      <c r="N6" s="11" t="s">
        <v>19</v>
      </c>
      <c r="O6" s="37">
        <v>23.14</v>
      </c>
      <c r="Q6" s="16" t="s">
        <v>30</v>
      </c>
      <c r="R6" s="30"/>
      <c r="S6" s="30"/>
      <c r="T6" s="17">
        <v>0</v>
      </c>
    </row>
    <row r="7" spans="1:20" ht="22.15" customHeight="1" x14ac:dyDescent="0.35">
      <c r="A7" s="3"/>
      <c r="B7" s="29" t="s">
        <v>22</v>
      </c>
      <c r="C7" s="8" t="s">
        <v>23</v>
      </c>
      <c r="D7" s="8" t="s">
        <v>33</v>
      </c>
      <c r="E7" s="8" t="s">
        <v>23</v>
      </c>
      <c r="F7" s="8" t="s">
        <v>33</v>
      </c>
      <c r="G7" s="8" t="s">
        <v>33</v>
      </c>
      <c r="H7" s="8" t="s">
        <v>20</v>
      </c>
      <c r="I7" s="8" t="s">
        <v>20</v>
      </c>
      <c r="J7" s="27">
        <f>IFERROR(VLOOKUP(C7,ShiftData[],4)+VLOOKUP(D7,ShiftData[],4)+VLOOKUP(E7,ShiftData[],4)+VLOOKUP(F7,ShiftData[],4)+VLOOKUP(G7,ShiftData[],4)+VLOOKUP(H7,ShiftData[],4)+VLOOKUP(I7,ShiftData[],4),"")</f>
        <v>32.5</v>
      </c>
      <c r="K7" s="28">
        <f>IFERROR(VLOOKUP(B7,EmployeeIDwPay[],2),"")</f>
        <v>17.16</v>
      </c>
      <c r="L7" s="36">
        <f t="shared" ref="L7:L25" si="1">IFERROR(J7*K7,"")</f>
        <v>557.70000000000005</v>
      </c>
      <c r="M7" s="3"/>
      <c r="N7" s="9" t="s">
        <v>22</v>
      </c>
      <c r="O7" s="38">
        <v>17.16</v>
      </c>
      <c r="Q7" s="18" t="s">
        <v>31</v>
      </c>
      <c r="R7" s="31">
        <v>0.33333333333333331</v>
      </c>
      <c r="S7" s="31">
        <v>0.66666666666666663</v>
      </c>
      <c r="T7" s="19">
        <v>8</v>
      </c>
    </row>
    <row r="8" spans="1:20" ht="22.15" customHeight="1" x14ac:dyDescent="0.35">
      <c r="A8" s="3"/>
      <c r="B8" s="29" t="s">
        <v>24</v>
      </c>
      <c r="C8" s="8" t="s">
        <v>32</v>
      </c>
      <c r="D8" s="8" t="s">
        <v>32</v>
      </c>
      <c r="E8" s="8" t="s">
        <v>32</v>
      </c>
      <c r="F8" s="8" t="s">
        <v>32</v>
      </c>
      <c r="G8" s="8" t="s">
        <v>32</v>
      </c>
      <c r="H8" s="8" t="s">
        <v>20</v>
      </c>
      <c r="I8" s="8" t="s">
        <v>20</v>
      </c>
      <c r="J8" s="27">
        <f>IFERROR(VLOOKUP(C8,ShiftData[],4)+VLOOKUP(D8,ShiftData[],4)+VLOOKUP(E8,ShiftData[],4)+VLOOKUP(F8,ShiftData[],4)+VLOOKUP(G8,ShiftData[],4)+VLOOKUP(H8,ShiftData[],4)+VLOOKUP(I8,ShiftData[],4),"")</f>
        <v>20</v>
      </c>
      <c r="K8" s="28">
        <f>IFERROR(VLOOKUP(B8,EmployeeIDwPay[],2),"")</f>
        <v>32.42</v>
      </c>
      <c r="L8" s="36">
        <f t="shared" si="1"/>
        <v>648.40000000000009</v>
      </c>
      <c r="M8" s="3"/>
      <c r="N8" s="11" t="s">
        <v>25</v>
      </c>
      <c r="O8" s="37">
        <v>25.33</v>
      </c>
      <c r="Q8" s="16" t="s">
        <v>32</v>
      </c>
      <c r="R8" s="30">
        <v>0.33333333333333331</v>
      </c>
      <c r="S8" s="30">
        <v>0.5</v>
      </c>
      <c r="T8" s="17">
        <v>4</v>
      </c>
    </row>
    <row r="9" spans="1:20" ht="22.15" customHeight="1" x14ac:dyDescent="0.35">
      <c r="A9" s="3"/>
      <c r="B9" s="29" t="s">
        <v>25</v>
      </c>
      <c r="C9" s="8" t="s">
        <v>23</v>
      </c>
      <c r="D9" s="8" t="s">
        <v>33</v>
      </c>
      <c r="E9" s="8" t="s">
        <v>21</v>
      </c>
      <c r="F9" s="8" t="s">
        <v>21</v>
      </c>
      <c r="G9" s="8" t="s">
        <v>21</v>
      </c>
      <c r="H9" s="8" t="s">
        <v>20</v>
      </c>
      <c r="I9" s="8" t="s">
        <v>20</v>
      </c>
      <c r="J9" s="27">
        <f>IFERROR(VLOOKUP(C9,ShiftData[],4)+VLOOKUP(D9,ShiftData[],4)+VLOOKUP(E9,ShiftData[],4)+VLOOKUP(F9,ShiftData[],4)+VLOOKUP(G9,ShiftData[],4)+VLOOKUP(H9,ShiftData[],4)+VLOOKUP(I9,ShiftData[],4),"")</f>
        <v>37.5</v>
      </c>
      <c r="K9" s="28">
        <f>IFERROR(VLOOKUP(B9,EmployeeIDwPay[],2),"")</f>
        <v>25.33</v>
      </c>
      <c r="L9" s="36">
        <f t="shared" si="1"/>
        <v>949.87499999999989</v>
      </c>
      <c r="M9" s="3"/>
      <c r="N9" s="9" t="s">
        <v>24</v>
      </c>
      <c r="O9" s="38">
        <v>32.42</v>
      </c>
      <c r="Q9" s="18" t="s">
        <v>33</v>
      </c>
      <c r="R9" s="31">
        <v>0.66666666666666663</v>
      </c>
      <c r="S9" s="31">
        <v>0.89583333333333337</v>
      </c>
      <c r="T9" s="19">
        <v>5.5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IFERROR(VLOOKUP(C10,ShiftData[],4)+VLOOKUP(D10,ShiftData[],4)+VLOOKUP(E10,ShiftData[],4)+VLOOKUP(F10,ShiftData[],4)+VLOOKUP(G10,ShiftData[],4)+VLOOKUP(H10,ShiftData[],4)+VLOOKUP(I10,ShiftData[],4),"")</f>
        <v/>
      </c>
      <c r="K10" s="28" t="str">
        <f>IFERROR(VLOOKUP(B10,EmployeeIDwPay[],2),"")</f>
        <v/>
      </c>
      <c r="L10" s="36" t="str">
        <f>IFERROR(J10*K10,"")</f>
        <v/>
      </c>
      <c r="M10" s="3"/>
      <c r="N10" s="11"/>
      <c r="O10" s="37"/>
      <c r="Q10" s="16" t="s">
        <v>23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IFERROR(VLOOKUP(C11,ShiftData[],4)+VLOOKUP(D11,ShiftData[],4)+VLOOKUP(E11,ShiftData[],4)+VLOOKUP(F11,ShiftData[],4)+VLOOKUP(G11,ShiftData[],4)+VLOOKUP(H11,ShiftData[],4)+VLOOKUP(I11,ShiftData[],4),"")</f>
        <v/>
      </c>
      <c r="K11" s="28" t="str">
        <f>IFERROR(VLOOKUP(B11,EmployeeIDwPay[],2),"")</f>
        <v/>
      </c>
      <c r="L11" s="36" t="str">
        <f t="shared" si="1"/>
        <v/>
      </c>
      <c r="M11" s="3"/>
      <c r="N11" s="9"/>
      <c r="O11" s="38"/>
      <c r="Q11" s="18" t="s">
        <v>21</v>
      </c>
      <c r="R11" s="31">
        <v>0.5</v>
      </c>
      <c r="S11" s="31">
        <v>0.83333333333333337</v>
      </c>
      <c r="T11" s="19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IFERROR(VLOOKUP(C12,ShiftData[],4)+VLOOKUP(D12,ShiftData[],4)+VLOOKUP(E12,ShiftData[],4)+VLOOKUP(F12,ShiftData[],4)+VLOOKUP(G12,ShiftData[],4)+VLOOKUP(H12,ShiftData[],4)+VLOOKUP(I12,ShiftData[],4),"")</f>
        <v/>
      </c>
      <c r="K12" s="28" t="str">
        <f>IFERROR(VLOOKUP(B12,EmployeeIDwPay[],2),"")</f>
        <v/>
      </c>
      <c r="L12" s="36" t="str">
        <f t="shared" si="1"/>
        <v/>
      </c>
      <c r="M12" s="3"/>
      <c r="N12" s="11"/>
      <c r="O12" s="37"/>
      <c r="Q12" s="16" t="s">
        <v>34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IFERROR(VLOOKUP(C13,ShiftData[],4)+VLOOKUP(D13,ShiftData[],4)+VLOOKUP(E13,ShiftData[],4)+VLOOKUP(F13,ShiftData[],4)+VLOOKUP(G13,ShiftData[],4)+VLOOKUP(H13,ShiftData[],4)+VLOOKUP(I13,ShiftData[],4),"")</f>
        <v/>
      </c>
      <c r="K13" s="28" t="str">
        <f>IFERROR(VLOOKUP(B13,EmployeeIDwPay[],2),"")</f>
        <v/>
      </c>
      <c r="L13" s="36" t="str">
        <f t="shared" si="1"/>
        <v/>
      </c>
      <c r="M13" s="3"/>
      <c r="N13" s="9"/>
      <c r="O13" s="38"/>
      <c r="Q13" s="18" t="s">
        <v>26</v>
      </c>
      <c r="R13" s="31">
        <v>0.33333333333333331</v>
      </c>
      <c r="S13" s="31">
        <v>0.66666666666666663</v>
      </c>
      <c r="T13" s="19">
        <v>8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IFERROR(VLOOKUP(C14,ShiftData[],4)+VLOOKUP(D14,ShiftData[],4)+VLOOKUP(E14,ShiftData[],4)+VLOOKUP(F14,ShiftData[],4)+VLOOKUP(G14,ShiftData[],4)+VLOOKUP(H14,ShiftData[],4)+VLOOKUP(I14,ShiftData[],4),"")</f>
        <v/>
      </c>
      <c r="K14" s="28" t="str">
        <f>IFERROR(VLOOKUP(B14,EmployeeIDwPay[],2),"")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IFERROR(VLOOKUP(C15,ShiftData[],4)+VLOOKUP(D15,ShiftData[],4)+VLOOKUP(E15,ShiftData[],4)+VLOOKUP(F15,ShiftData[],4)+VLOOKUP(G15,ShiftData[],4)+VLOOKUP(H15,ShiftData[],4)+VLOOKUP(I15,ShiftData[],4),"")</f>
        <v/>
      </c>
      <c r="K15" s="28" t="str">
        <f>IFERROR(VLOOKUP(B15,EmployeeIDwPay[],2),"")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IFERROR(VLOOKUP(C16,ShiftData[],4)+VLOOKUP(D16,ShiftData[],4)+VLOOKUP(E16,ShiftData[],4)+VLOOKUP(F16,ShiftData[],4)+VLOOKUP(G16,ShiftData[],4)+VLOOKUP(H16,ShiftData[],4)+VLOOKUP(I16,ShiftData[],4),"")</f>
        <v/>
      </c>
      <c r="K16" s="28" t="str">
        <f>IFERROR(VLOOKUP(B16,EmployeeIDwPay[],2),"")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IFERROR(VLOOKUP(C17,ShiftData[],4)+VLOOKUP(D17,ShiftData[],4)+VLOOKUP(E17,ShiftData[],4)+VLOOKUP(F17,ShiftData[],4)+VLOOKUP(G17,ShiftData[],4)+VLOOKUP(H17,ShiftData[],4)+VLOOKUP(I17,ShiftData[],4),"")</f>
        <v/>
      </c>
      <c r="K17" s="28" t="str">
        <f>IFERROR(VLOOKUP(B17,EmployeeIDwPay[],2),"")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IFERROR(VLOOKUP(C18,ShiftData[],4)+VLOOKUP(D18,ShiftData[],4)+VLOOKUP(E18,ShiftData[],4)+VLOOKUP(F18,ShiftData[],4)+VLOOKUP(G18,ShiftData[],4)+VLOOKUP(H18,ShiftData[],4)+VLOOKUP(I18,ShiftData[],4),"")</f>
        <v/>
      </c>
      <c r="K18" s="28" t="str">
        <f>IFERROR(VLOOKUP(B18,EmployeeIDwPay[],2),"")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IFERROR(VLOOKUP(C19,ShiftData[],4)+VLOOKUP(D19,ShiftData[],4)+VLOOKUP(E19,ShiftData[],4)+VLOOKUP(F19,ShiftData[],4)+VLOOKUP(G19,ShiftData[],4)+VLOOKUP(H19,ShiftData[],4)+VLOOKUP(I19,ShiftData[],4),"")</f>
        <v/>
      </c>
      <c r="K19" s="28" t="str">
        <f>IFERROR(VLOOKUP(B19,EmployeeIDwPay[],2),"")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IFERROR(VLOOKUP(C20,ShiftData[],4)+VLOOKUP(D20,ShiftData[],4)+VLOOKUP(E20,ShiftData[],4)+VLOOKUP(F20,ShiftData[],4)+VLOOKUP(G20,ShiftData[],4)+VLOOKUP(H20,ShiftData[],4)+VLOOKUP(I20,ShiftData[],4),"")</f>
        <v/>
      </c>
      <c r="K20" s="28" t="str">
        <f>IFERROR(VLOOKUP(B20,EmployeeIDwPay[],2),"")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IFERROR(VLOOKUP(C21,ShiftData[],4)+VLOOKUP(D21,ShiftData[],4)+VLOOKUP(E21,ShiftData[],4)+VLOOKUP(F21,ShiftData[],4)+VLOOKUP(G21,ShiftData[],4)+VLOOKUP(H21,ShiftData[],4)+VLOOKUP(I21,ShiftData[],4),"")</f>
        <v/>
      </c>
      <c r="K21" s="28" t="str">
        <f>IFERROR(VLOOKUP(B21,EmployeeIDwPay[],2),"")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IFERROR(VLOOKUP(C22,ShiftData[],4)+VLOOKUP(D22,ShiftData[],4)+VLOOKUP(E22,ShiftData[],4)+VLOOKUP(F22,ShiftData[],4)+VLOOKUP(G22,ShiftData[],4)+VLOOKUP(H22,ShiftData[],4)+VLOOKUP(I22,ShiftData[],4),"")</f>
        <v/>
      </c>
      <c r="K22" s="28" t="str">
        <f>IFERROR(VLOOKUP(B22,EmployeeIDwPay[],2),"")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IFERROR(VLOOKUP(C23,ShiftData[],4)+VLOOKUP(D23,ShiftData[],4)+VLOOKUP(E23,ShiftData[],4)+VLOOKUP(F23,ShiftData[],4)+VLOOKUP(G23,ShiftData[],4)+VLOOKUP(H23,ShiftData[],4)+VLOOKUP(I23,ShiftData[],4),"")</f>
        <v/>
      </c>
      <c r="K23" s="28" t="str">
        <f>IFERROR(VLOOKUP(B23,EmployeeIDwPay[],2),"")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IFERROR(VLOOKUP(C24,ShiftData[],4)+VLOOKUP(D24,ShiftData[],4)+VLOOKUP(E24,ShiftData[],4)+VLOOKUP(F24,ShiftData[],4)+VLOOKUP(G24,ShiftData[],4)+VLOOKUP(H24,ShiftData[],4)+VLOOKUP(I24,ShiftData[],4),"")</f>
        <v/>
      </c>
      <c r="K24" s="28" t="str">
        <f>IFERROR(VLOOKUP(B24,EmployeeIDwPay[],2),"")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IFERROR(VLOOKUP(C25,ShiftData[],4)+VLOOKUP(D25,ShiftData[],4)+VLOOKUP(E25,ShiftData[],4)+VLOOKUP(F25,ShiftData[],4)+VLOOKUP(G25,ShiftData[],4)+VLOOKUP(H25,ShiftData[],4)+VLOOKUP(I25,ShiftData[],4),"")</f>
        <v/>
      </c>
      <c r="K25" s="28" t="str">
        <f>IFERROR(VLOOKUP(B25,EmployeeIDwPay[],2),"")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27</v>
      </c>
      <c r="L26" s="40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35">
      <c r="B28" s="50" t="s">
        <v>28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</sheetData>
  <mergeCells count="1">
    <mergeCell ref="B28:L28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HAGA CLIC AQUÍ PARA CREAR EN SMARTSHEET" xr:uid="{5E6A4102-68B3-6D45-986A-446EB7B0DF0E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F36" sqref="F36"/>
    </sheetView>
  </sheetViews>
  <sheetFormatPr defaultColWidth="10.75" defaultRowHeight="15.5" x14ac:dyDescent="0.35"/>
  <cols>
    <col min="1" max="1" width="3" style="1" customWidth="1"/>
    <col min="2" max="2" width="18.25" style="1" customWidth="1"/>
    <col min="3" max="3" width="13.75" style="1" customWidth="1"/>
    <col min="4" max="4" width="13.83203125" style="1" customWidth="1"/>
    <col min="5" max="5" width="13.25" style="1" customWidth="1"/>
    <col min="6" max="6" width="13.33203125" style="1" customWidth="1"/>
    <col min="7" max="7" width="13.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7.83203125" style="1" customWidth="1"/>
    <col min="16" max="16" width="3.25" style="1" customWidth="1"/>
    <col min="17" max="17" width="23.75" style="1" customWidth="1"/>
    <col min="18" max="20" width="10.75" style="1" customWidth="1"/>
    <col min="21" max="21" width="3" style="1" customWidth="1"/>
    <col min="22" max="16384" width="10.75" style="1"/>
  </cols>
  <sheetData>
    <row r="1" spans="1:20" ht="45" customHeight="1" x14ac:dyDescent="0.35">
      <c r="A1" s="3"/>
      <c r="B1" s="48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3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35">
      <c r="A5" s="6"/>
      <c r="B5" s="41" t="s">
        <v>11</v>
      </c>
      <c r="C5" s="42">
        <f>IFERROR(C2,"")</f>
        <v>45656</v>
      </c>
      <c r="D5" s="42">
        <f>IFERROR(C5+1,"")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11</v>
      </c>
      <c r="O5" s="44" t="s">
        <v>15</v>
      </c>
      <c r="Q5" s="43" t="s">
        <v>16</v>
      </c>
      <c r="R5" s="45" t="s">
        <v>17</v>
      </c>
      <c r="S5" s="45" t="s">
        <v>18</v>
      </c>
      <c r="T5" s="44" t="s">
        <v>12</v>
      </c>
    </row>
    <row r="6" spans="1:20" ht="22.15" customHeight="1" x14ac:dyDescent="0.35">
      <c r="A6" s="3"/>
      <c r="B6" s="29"/>
      <c r="C6" s="8"/>
      <c r="D6" s="8"/>
      <c r="E6" s="8"/>
      <c r="F6" s="8"/>
      <c r="G6" s="8"/>
      <c r="H6" s="8"/>
      <c r="I6" s="8"/>
      <c r="J6" s="27" t="str">
        <f>IFERROR(VLOOKUP(C6,ShiftData3[],4)+VLOOKUP(D6,ShiftData3[],4)+VLOOKUP(E6,ShiftData3[],4)+VLOOKUP(F6,ShiftData3[],4)+VLOOKUP(G6,ShiftData3[],4)+VLOOKUP(H6,ShiftData3[],4)+VLOOKUP(I6,ShiftData3[],4),"")</f>
        <v/>
      </c>
      <c r="K6" s="28" t="str">
        <f>IFERROR(VLOOKUP(B6,EmployeeIDwPay5[],2),"")</f>
        <v/>
      </c>
      <c r="L6" s="36" t="str">
        <f>IFERROR(J6*K6,"")</f>
        <v/>
      </c>
      <c r="M6" s="3"/>
      <c r="N6" s="11"/>
      <c r="O6" s="37"/>
      <c r="Q6" s="16" t="s">
        <v>30</v>
      </c>
      <c r="R6" s="30"/>
      <c r="S6" s="30"/>
      <c r="T6" s="17">
        <v>0</v>
      </c>
    </row>
    <row r="7" spans="1:20" ht="22.15" customHeight="1" x14ac:dyDescent="0.35">
      <c r="A7" s="3"/>
      <c r="B7" s="29"/>
      <c r="C7" s="8"/>
      <c r="D7" s="8"/>
      <c r="E7" s="8"/>
      <c r="F7" s="8"/>
      <c r="G7" s="8"/>
      <c r="H7" s="8"/>
      <c r="I7" s="8"/>
      <c r="J7" s="27" t="str">
        <f>IFERROR(VLOOKUP(C7,ShiftData3[],4)+VLOOKUP(D7,ShiftData3[],4)+VLOOKUP(E7,ShiftData3[],4)+VLOOKUP(F7,ShiftData3[],4)+VLOOKUP(G7,ShiftData3[],4)+VLOOKUP(H7,ShiftData3[],4)+VLOOKUP(I7,ShiftData3[],4),"")</f>
        <v/>
      </c>
      <c r="K7" s="28" t="str">
        <f>IFERROR(VLOOKUP(B7,EmployeeIDwPay5[],2),"")</f>
        <v/>
      </c>
      <c r="L7" s="36" t="str">
        <f t="shared" ref="L7:L25" si="1">IFERROR(J7*K7,"")</f>
        <v/>
      </c>
      <c r="M7" s="3"/>
      <c r="N7" s="9"/>
      <c r="O7" s="38"/>
      <c r="Q7" s="18" t="s">
        <v>31</v>
      </c>
      <c r="R7" s="31">
        <v>0.33333333333333331</v>
      </c>
      <c r="S7" s="31">
        <v>0.66666666666666663</v>
      </c>
      <c r="T7" s="19">
        <v>8</v>
      </c>
    </row>
    <row r="8" spans="1:20" ht="22.15" customHeight="1" x14ac:dyDescent="0.35">
      <c r="A8" s="3"/>
      <c r="B8" s="29"/>
      <c r="C8" s="8"/>
      <c r="D8" s="8"/>
      <c r="E8" s="8"/>
      <c r="F8" s="8"/>
      <c r="G8" s="8"/>
      <c r="H8" s="8"/>
      <c r="I8" s="8"/>
      <c r="J8" s="27" t="str">
        <f>IFERROR(VLOOKUP(C8,ShiftData3[],4)+VLOOKUP(D8,ShiftData3[],4)+VLOOKUP(E8,ShiftData3[],4)+VLOOKUP(F8,ShiftData3[],4)+VLOOKUP(G8,ShiftData3[],4)+VLOOKUP(H8,ShiftData3[],4)+VLOOKUP(I8,ShiftData3[],4),"")</f>
        <v/>
      </c>
      <c r="K8" s="28" t="str">
        <f>IFERROR(VLOOKUP(B8,EmployeeIDwPay5[],2),"")</f>
        <v/>
      </c>
      <c r="L8" s="36" t="str">
        <f t="shared" si="1"/>
        <v/>
      </c>
      <c r="M8" s="3"/>
      <c r="N8" s="11"/>
      <c r="O8" s="37"/>
      <c r="Q8" s="16" t="s">
        <v>32</v>
      </c>
      <c r="R8" s="30">
        <v>0.33333333333333331</v>
      </c>
      <c r="S8" s="30">
        <v>0.5</v>
      </c>
      <c r="T8" s="17">
        <v>4</v>
      </c>
    </row>
    <row r="9" spans="1:20" ht="22.15" customHeight="1" x14ac:dyDescent="0.35">
      <c r="A9" s="3"/>
      <c r="B9" s="29"/>
      <c r="C9" s="8"/>
      <c r="D9" s="8"/>
      <c r="E9" s="8"/>
      <c r="F9" s="8"/>
      <c r="G9" s="8"/>
      <c r="H9" s="8"/>
      <c r="I9" s="8"/>
      <c r="J9" s="27" t="str">
        <f>IFERROR(VLOOKUP(C9,ShiftData3[],4)+VLOOKUP(D9,ShiftData3[],4)+VLOOKUP(E9,ShiftData3[],4)+VLOOKUP(F9,ShiftData3[],4)+VLOOKUP(G9,ShiftData3[],4)+VLOOKUP(H9,ShiftData3[],4)+VLOOKUP(I9,ShiftData3[],4),"")</f>
        <v/>
      </c>
      <c r="K9" s="28" t="str">
        <f>IFERROR(VLOOKUP(B9,EmployeeIDwPay5[],2),"")</f>
        <v/>
      </c>
      <c r="L9" s="36" t="str">
        <f t="shared" si="1"/>
        <v/>
      </c>
      <c r="M9" s="3"/>
      <c r="N9" s="9"/>
      <c r="O9" s="38"/>
      <c r="Q9" s="18" t="s">
        <v>33</v>
      </c>
      <c r="R9" s="31">
        <v>0.66666666666666663</v>
      </c>
      <c r="S9" s="31">
        <v>0.89583333333333337</v>
      </c>
      <c r="T9" s="19">
        <v>5.5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IFERROR(VLOOKUP(C10,ShiftData3[],4)+VLOOKUP(D10,ShiftData3[],4)+VLOOKUP(E10,ShiftData3[],4)+VLOOKUP(F10,ShiftData3[],4)+VLOOKUP(G10,ShiftData3[],4)+VLOOKUP(H10,ShiftData3[],4)+VLOOKUP(I10,ShiftData3[],4),"")</f>
        <v/>
      </c>
      <c r="K10" s="28" t="str">
        <f>IFERROR(VLOOKUP(B10,EmployeeIDwPay5[],2),"")</f>
        <v/>
      </c>
      <c r="L10" s="36" t="str">
        <f>IFERROR(J10*K10,"")</f>
        <v/>
      </c>
      <c r="M10" s="3"/>
      <c r="N10" s="11"/>
      <c r="O10" s="37"/>
      <c r="Q10" s="16" t="s">
        <v>23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IFERROR(VLOOKUP(C11,ShiftData3[],4)+VLOOKUP(D11,ShiftData3[],4)+VLOOKUP(E11,ShiftData3[],4)+VLOOKUP(F11,ShiftData3[],4)+VLOOKUP(G11,ShiftData3[],4)+VLOOKUP(H11,ShiftData3[],4)+VLOOKUP(I11,ShiftData3[],4),"")</f>
        <v/>
      </c>
      <c r="K11" s="28" t="str">
        <f>IFERROR(VLOOKUP(B11,EmployeeIDwPay5[],2),"")</f>
        <v/>
      </c>
      <c r="L11" s="36" t="str">
        <f t="shared" si="1"/>
        <v/>
      </c>
      <c r="M11" s="3"/>
      <c r="N11" s="9"/>
      <c r="O11" s="38"/>
      <c r="Q11" s="18" t="s">
        <v>21</v>
      </c>
      <c r="R11" s="31">
        <v>0.5</v>
      </c>
      <c r="S11" s="31">
        <v>0.83333333333333337</v>
      </c>
      <c r="T11" s="19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IFERROR(VLOOKUP(C12,ShiftData3[],4)+VLOOKUP(D12,ShiftData3[],4)+VLOOKUP(E12,ShiftData3[],4)+VLOOKUP(F12,ShiftData3[],4)+VLOOKUP(G12,ShiftData3[],4)+VLOOKUP(H12,ShiftData3[],4)+VLOOKUP(I12,ShiftData3[],4),"")</f>
        <v/>
      </c>
      <c r="K12" s="28" t="str">
        <f>IFERROR(VLOOKUP(B12,EmployeeIDwPay5[],2),"")</f>
        <v/>
      </c>
      <c r="L12" s="36" t="str">
        <f t="shared" si="1"/>
        <v/>
      </c>
      <c r="M12" s="3"/>
      <c r="N12" s="11"/>
      <c r="O12" s="37"/>
      <c r="Q12" s="16" t="s">
        <v>34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IFERROR(VLOOKUP(C13,ShiftData3[],4)+VLOOKUP(D13,ShiftData3[],4)+VLOOKUP(E13,ShiftData3[],4)+VLOOKUP(F13,ShiftData3[],4)+VLOOKUP(G13,ShiftData3[],4)+VLOOKUP(H13,ShiftData3[],4)+VLOOKUP(I13,ShiftData3[],4),"")</f>
        <v/>
      </c>
      <c r="K13" s="28" t="str">
        <f>IFERROR(VLOOKUP(B13,EmployeeIDwPay5[],2),"")</f>
        <v/>
      </c>
      <c r="L13" s="36" t="str">
        <f t="shared" si="1"/>
        <v/>
      </c>
      <c r="M13" s="3"/>
      <c r="N13" s="9"/>
      <c r="O13" s="38"/>
      <c r="Q13" s="18" t="s">
        <v>26</v>
      </c>
      <c r="R13" s="31">
        <v>0.33333333333333331</v>
      </c>
      <c r="S13" s="31">
        <v>0.66666666666666663</v>
      </c>
      <c r="T13" s="19">
        <v>8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IFERROR(VLOOKUP(C14,ShiftData3[],4)+VLOOKUP(D14,ShiftData3[],4)+VLOOKUP(E14,ShiftData3[],4)+VLOOKUP(F14,ShiftData3[],4)+VLOOKUP(G14,ShiftData3[],4)+VLOOKUP(H14,ShiftData3[],4)+VLOOKUP(I14,ShiftData3[],4),"")</f>
        <v/>
      </c>
      <c r="K14" s="28" t="str">
        <f>IFERROR(VLOOKUP(B14,EmployeeIDwPay5[],2),"")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IFERROR(VLOOKUP(C15,ShiftData3[],4)+VLOOKUP(D15,ShiftData3[],4)+VLOOKUP(E15,ShiftData3[],4)+VLOOKUP(F15,ShiftData3[],4)+VLOOKUP(G15,ShiftData3[],4)+VLOOKUP(H15,ShiftData3[],4)+VLOOKUP(I15,ShiftData3[],4),"")</f>
        <v/>
      </c>
      <c r="K15" s="28" t="str">
        <f>IFERROR(VLOOKUP(B15,EmployeeIDwPay5[],2),"")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IFERROR(VLOOKUP(C16,ShiftData3[],4)+VLOOKUP(D16,ShiftData3[],4)+VLOOKUP(E16,ShiftData3[],4)+VLOOKUP(F16,ShiftData3[],4)+VLOOKUP(G16,ShiftData3[],4)+VLOOKUP(H16,ShiftData3[],4)+VLOOKUP(I16,ShiftData3[],4),"")</f>
        <v/>
      </c>
      <c r="K16" s="28" t="str">
        <f>IFERROR(VLOOKUP(B16,EmployeeIDwPay5[],2),"")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IFERROR(VLOOKUP(C17,ShiftData3[],4)+VLOOKUP(D17,ShiftData3[],4)+VLOOKUP(E17,ShiftData3[],4)+VLOOKUP(F17,ShiftData3[],4)+VLOOKUP(G17,ShiftData3[],4)+VLOOKUP(H17,ShiftData3[],4)+VLOOKUP(I17,ShiftData3[],4),"")</f>
        <v/>
      </c>
      <c r="K17" s="28" t="str">
        <f>IFERROR(VLOOKUP(B17,EmployeeIDwPay5[],2),"")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IFERROR(VLOOKUP(C18,ShiftData3[],4)+VLOOKUP(D18,ShiftData3[],4)+VLOOKUP(E18,ShiftData3[],4)+VLOOKUP(F18,ShiftData3[],4)+VLOOKUP(G18,ShiftData3[],4)+VLOOKUP(H18,ShiftData3[],4)+VLOOKUP(I18,ShiftData3[],4),"")</f>
        <v/>
      </c>
      <c r="K18" s="28" t="str">
        <f>IFERROR(VLOOKUP(B18,EmployeeIDwPay5[],2),"")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IFERROR(VLOOKUP(C19,ShiftData3[],4)+VLOOKUP(D19,ShiftData3[],4)+VLOOKUP(E19,ShiftData3[],4)+VLOOKUP(F19,ShiftData3[],4)+VLOOKUP(G19,ShiftData3[],4)+VLOOKUP(H19,ShiftData3[],4)+VLOOKUP(I19,ShiftData3[],4),"")</f>
        <v/>
      </c>
      <c r="K19" s="28" t="str">
        <f>IFERROR(VLOOKUP(B19,EmployeeIDwPay5[],2),"")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IFERROR(VLOOKUP(C20,ShiftData3[],4)+VLOOKUP(D20,ShiftData3[],4)+VLOOKUP(E20,ShiftData3[],4)+VLOOKUP(F20,ShiftData3[],4)+VLOOKUP(G20,ShiftData3[],4)+VLOOKUP(H20,ShiftData3[],4)+VLOOKUP(I20,ShiftData3[],4),"")</f>
        <v/>
      </c>
      <c r="K20" s="28" t="str">
        <f>IFERROR(VLOOKUP(B20,EmployeeIDwPay5[],2),"")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IFERROR(VLOOKUP(C21,ShiftData3[],4)+VLOOKUP(D21,ShiftData3[],4)+VLOOKUP(E21,ShiftData3[],4)+VLOOKUP(F21,ShiftData3[],4)+VLOOKUP(G21,ShiftData3[],4)+VLOOKUP(H21,ShiftData3[],4)+VLOOKUP(I21,ShiftData3[],4),"")</f>
        <v/>
      </c>
      <c r="K21" s="28" t="str">
        <f>IFERROR(VLOOKUP(B21,EmployeeIDwPay5[],2),"")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IFERROR(VLOOKUP(C22,ShiftData3[],4)+VLOOKUP(D22,ShiftData3[],4)+VLOOKUP(E22,ShiftData3[],4)+VLOOKUP(F22,ShiftData3[],4)+VLOOKUP(G22,ShiftData3[],4)+VLOOKUP(H22,ShiftData3[],4)+VLOOKUP(I22,ShiftData3[],4),"")</f>
        <v/>
      </c>
      <c r="K22" s="28" t="str">
        <f>IFERROR(VLOOKUP(B22,EmployeeIDwPay5[],2),"")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IFERROR(VLOOKUP(C23,ShiftData3[],4)+VLOOKUP(D23,ShiftData3[],4)+VLOOKUP(E23,ShiftData3[],4)+VLOOKUP(F23,ShiftData3[],4)+VLOOKUP(G23,ShiftData3[],4)+VLOOKUP(H23,ShiftData3[],4)+VLOOKUP(I23,ShiftData3[],4),"")</f>
        <v/>
      </c>
      <c r="K23" s="28" t="str">
        <f>IFERROR(VLOOKUP(B23,EmployeeIDwPay5[],2),"")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IFERROR(VLOOKUP(C24,ShiftData3[],4)+VLOOKUP(D24,ShiftData3[],4)+VLOOKUP(E24,ShiftData3[],4)+VLOOKUP(F24,ShiftData3[],4)+VLOOKUP(G24,ShiftData3[],4)+VLOOKUP(H24,ShiftData3[],4)+VLOOKUP(I24,ShiftData3[],4),"")</f>
        <v/>
      </c>
      <c r="K24" s="28" t="str">
        <f>IFERROR(VLOOKUP(B24,EmployeeIDwPay5[],2),"")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IFERROR(VLOOKUP(C25,ShiftData3[],4)+VLOOKUP(D25,ShiftData3[],4)+VLOOKUP(E25,ShiftData3[],4)+VLOOKUP(F25,ShiftData3[],4)+VLOOKUP(G25,ShiftData3[],4)+VLOOKUP(H25,ShiftData3[],4)+VLOOKUP(I25,ShiftData3[],4),"")</f>
        <v/>
      </c>
      <c r="K25" s="28" t="str">
        <f>IFERROR(VLOOKUP(B25,EmployeeIDwPay5[],2),"")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27</v>
      </c>
      <c r="L26" s="40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35"/>
    <row r="2" spans="2:2" ht="112.5" customHeight="1" x14ac:dyDescent="0.35">
      <c r="B2" s="14" t="s">
        <v>29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calendario de emplea</vt:lpstr>
      <vt:lpstr>Calendario de empleados de 2025</vt:lpstr>
      <vt:lpstr>- Descargo de responsabilidad -</vt:lpstr>
      <vt:lpstr>'Calendario de empleados de 2025'!Print_Area</vt:lpstr>
      <vt:lpstr>'EJEMPLO de calendario de emplea'!Print_Area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2025-01-02T11:34:00Z</dcterms:modified>
</cp:coreProperties>
</file>